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65" windowHeight="8835"/>
  </bookViews>
  <sheets>
    <sheet name="Sheet1" sheetId="1" r:id="rId1"/>
  </sheets>
  <calcPr calcId="145621" iterate="1" iterateCount="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K26" i="1"/>
  <c r="J26" i="1"/>
  <c r="I26" i="1"/>
  <c r="H26" i="1"/>
  <c r="G26" i="1"/>
  <c r="F26" i="1"/>
  <c r="E26" i="1"/>
  <c r="D26" i="1"/>
  <c r="C26" i="1"/>
  <c r="B26" i="1"/>
  <c r="L22" i="1"/>
  <c r="K22" i="1"/>
  <c r="J22" i="1"/>
  <c r="I22" i="1"/>
  <c r="H22" i="1"/>
  <c r="G22" i="1"/>
  <c r="F22" i="1"/>
  <c r="E22" i="1"/>
  <c r="D22" i="1"/>
  <c r="C22" i="1"/>
  <c r="B22" i="1"/>
  <c r="C12" i="1"/>
  <c r="C15" i="1"/>
  <c r="D12" i="1"/>
  <c r="L15" i="1"/>
  <c r="K15" i="1"/>
  <c r="J15" i="1"/>
  <c r="I15" i="1"/>
  <c r="H15" i="1"/>
  <c r="G15" i="1"/>
  <c r="F15" i="1"/>
  <c r="E15" i="1"/>
  <c r="D15" i="1"/>
  <c r="B15" i="1"/>
  <c r="L12" i="1"/>
  <c r="K12" i="1"/>
  <c r="J12" i="1"/>
  <c r="I12" i="1"/>
  <c r="H12" i="1"/>
  <c r="G12" i="1"/>
  <c r="F12" i="1"/>
  <c r="E12" i="1"/>
  <c r="B12" i="1"/>
  <c r="M23" i="1"/>
  <c r="L23" i="1"/>
  <c r="L24" i="1" s="1"/>
  <c r="K23" i="1"/>
  <c r="K24" i="1" s="1"/>
  <c r="J23" i="1"/>
  <c r="J24" i="1" s="1"/>
  <c r="I23" i="1"/>
  <c r="I24" i="1" s="1"/>
  <c r="H23" i="1"/>
  <c r="H24" i="1" s="1"/>
  <c r="G23" i="1"/>
  <c r="G24" i="1" s="1"/>
  <c r="F23" i="1"/>
  <c r="F24" i="1" s="1"/>
  <c r="E23" i="1"/>
  <c r="E24" i="1" s="1"/>
  <c r="D23" i="1"/>
  <c r="D24" i="1" s="1"/>
  <c r="C23" i="1"/>
  <c r="C24" i="1" s="1"/>
  <c r="B23" i="1"/>
  <c r="B24" i="1" s="1"/>
</calcChain>
</file>

<file path=xl/sharedStrings.xml><?xml version="1.0" encoding="utf-8"?>
<sst xmlns="http://schemas.openxmlformats.org/spreadsheetml/2006/main" count="121" uniqueCount="67">
  <si>
    <t>10.04.2019</t>
  </si>
  <si>
    <t>מאגר</t>
  </si>
  <si>
    <t>בני ישראל</t>
  </si>
  <si>
    <t>רוויה</t>
  </si>
  <si>
    <t>שעבנייה</t>
  </si>
  <si>
    <t>דבש</t>
  </si>
  <si>
    <t>רמתניה</t>
  </si>
  <si>
    <t>מרום גולן</t>
  </si>
  <si>
    <t>בריכת רם</t>
  </si>
  <si>
    <t>עורבים</t>
  </si>
  <si>
    <t>אל שייך</t>
  </si>
  <si>
    <t>קוניטרה</t>
  </si>
  <si>
    <t>צינור ראשי</t>
  </si>
  <si>
    <t>טמפרטורה</t>
  </si>
  <si>
    <t>חמצן</t>
  </si>
  <si>
    <t>pH</t>
  </si>
  <si>
    <t>מוליכות חשמלית</t>
  </si>
  <si>
    <t>TDS</t>
  </si>
  <si>
    <t>פוט' רדוקס</t>
  </si>
  <si>
    <t>כלורופיל</t>
  </si>
  <si>
    <t>עכירות</t>
  </si>
  <si>
    <t>TSS</t>
  </si>
  <si>
    <t>כלור מ"ג</t>
  </si>
  <si>
    <t>נתרן מאק"ל</t>
  </si>
  <si>
    <t>&lt;0.5</t>
  </si>
  <si>
    <t>חנקה (N:NO3)</t>
  </si>
  <si>
    <t>אמון  (N:NH3)</t>
  </si>
  <si>
    <t>חנקן קלדהל מ"ג\ל</t>
  </si>
  <si>
    <t>זרחן (PO4)מ"ג/ל</t>
  </si>
  <si>
    <t>אשלגן כללי</t>
  </si>
  <si>
    <t>סידן + מגנזיום</t>
  </si>
  <si>
    <t>קשיות מג"ל</t>
  </si>
  <si>
    <t>סידן</t>
  </si>
  <si>
    <t>;</t>
  </si>
  <si>
    <t>סידן מג"ל</t>
  </si>
  <si>
    <t>מגנזיום</t>
  </si>
  <si>
    <t>מגנזיום  מג"ל</t>
  </si>
  <si>
    <t>בורון מסיס</t>
  </si>
  <si>
    <t>ברזל מג/ל</t>
  </si>
  <si>
    <t>N.D</t>
  </si>
  <si>
    <t>אבץ מג/ל</t>
  </si>
  <si>
    <t>מנגן מג/ל</t>
  </si>
  <si>
    <t>SAR</t>
  </si>
  <si>
    <t>אצות</t>
  </si>
  <si>
    <t>Melozira</t>
  </si>
  <si>
    <t>Navicula</t>
  </si>
  <si>
    <t>Cyclotella</t>
  </si>
  <si>
    <t>Cyclotella **</t>
  </si>
  <si>
    <t>Navicula**</t>
  </si>
  <si>
    <t>Chlorella</t>
  </si>
  <si>
    <t>Scenedesmus</t>
  </si>
  <si>
    <t>Ankistrodesmus</t>
  </si>
  <si>
    <t>קלדוצרה בליטר</t>
  </si>
  <si>
    <t>קופפודה בליטר</t>
  </si>
  <si>
    <t>רוטיפרה  בליטר</t>
  </si>
  <si>
    <t>נאופלי</t>
  </si>
  <si>
    <t>נוספים</t>
  </si>
  <si>
    <t>2 זחלי יתושים</t>
  </si>
  <si>
    <t>כלוריד מאק"ל</t>
  </si>
  <si>
    <t>נתרן מג"ל</t>
  </si>
  <si>
    <t>ממצאים והמלצות:</t>
  </si>
  <si>
    <t>1.  מאגרים מלאים במי שטפונות. ירידה משמעותית ברמת המוליכות החשמלית, הכלוריד והנתרן.</t>
  </si>
  <si>
    <t>2.  בצחמור הראשי מוליכות חשמלית ומליחות מים גבוהה יותר. לברר מדוע.</t>
  </si>
  <si>
    <t xml:space="preserve">3.  ריכוז אמון גבוה מעט מהצפוי לתחילת עונה, בעיקר בבני נישראל וקוניטרה </t>
  </si>
  <si>
    <t>4.  ריכוז TSS נמוך בפני המים. אין עדיין שאיבת מים מהמאגרים.</t>
  </si>
  <si>
    <t>5.  צפיפות אצות וכלורופיל נמוכים בכל המאגרים, למעט במרום גולן ובריכת רם. מגוון האצות כולל כלורופיטה וצורניות.</t>
  </si>
  <si>
    <t>6.  צפיפות קלדוצרה גבוהה במאגרים בני ישראל, רוויה ובצינור הראשי. ריכוז קופפודה בינונית במאגר קוניטרה.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</si>
</sst>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/>
    <xf numFmtId="0" fontId="3" fillId="0" borderId="3" xfId="0" applyFont="1" applyFill="1" applyBorder="1" applyAlignment="1">
      <alignment horizontal="center"/>
    </xf>
    <xf numFmtId="0" fontId="3" fillId="0" borderId="0" xfId="0" applyFont="1" applyFill="1"/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27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29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32" xfId="0" applyNumberFormat="1" applyFont="1" applyFill="1" applyBorder="1" applyAlignment="1">
      <alignment horizontal="center"/>
    </xf>
    <xf numFmtId="164" fontId="3" fillId="0" borderId="33" xfId="0" applyNumberFormat="1" applyFont="1" applyFill="1" applyBorder="1" applyAlignment="1">
      <alignment horizontal="center"/>
    </xf>
    <xf numFmtId="164" fontId="3" fillId="0" borderId="32" xfId="0" applyNumberFormat="1" applyFont="1" applyFill="1" applyBorder="1" applyAlignment="1">
      <alignment horizontal="center" vertical="top" wrapText="1" readingOrder="2"/>
    </xf>
    <xf numFmtId="0" fontId="3" fillId="0" borderId="29" xfId="0" applyFont="1" applyFill="1" applyBorder="1" applyAlignment="1">
      <alignment horizontal="center"/>
    </xf>
    <xf numFmtId="0" fontId="3" fillId="0" borderId="33" xfId="0" applyFont="1" applyFill="1" applyBorder="1"/>
    <xf numFmtId="164" fontId="3" fillId="0" borderId="24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1" fontId="3" fillId="0" borderId="4" xfId="0" applyNumberFormat="1" applyFont="1" applyFill="1" applyBorder="1" applyAlignment="1">
      <alignment horizontal="center"/>
    </xf>
    <xf numFmtId="1" fontId="3" fillId="0" borderId="35" xfId="0" applyNumberFormat="1" applyFont="1" applyFill="1" applyBorder="1" applyAlignment="1">
      <alignment horizontal="center"/>
    </xf>
    <xf numFmtId="1" fontId="3" fillId="0" borderId="36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2" fontId="3" fillId="0" borderId="0" xfId="0" applyNumberFormat="1" applyFont="1" applyFill="1"/>
    <xf numFmtId="0" fontId="3" fillId="0" borderId="4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top" wrapText="1" readingOrder="2"/>
    </xf>
    <xf numFmtId="0" fontId="3" fillId="0" borderId="39" xfId="0" applyFont="1" applyFill="1" applyBorder="1" applyAlignment="1">
      <alignment horizontal="center" vertical="top" wrapText="1" readingOrder="2"/>
    </xf>
    <xf numFmtId="0" fontId="3" fillId="0" borderId="3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vertical="top" wrapText="1" readingOrder="2"/>
    </xf>
    <xf numFmtId="0" fontId="3" fillId="0" borderId="27" xfId="0" applyFont="1" applyFill="1" applyBorder="1" applyAlignment="1">
      <alignment horizontal="center" vertical="top" wrapText="1" readingOrder="2"/>
    </xf>
    <xf numFmtId="0" fontId="3" fillId="0" borderId="38" xfId="0" applyFont="1" applyFill="1" applyBorder="1" applyAlignment="1">
      <alignment horizontal="center" vertical="top" wrapText="1" readingOrder="2"/>
    </xf>
    <xf numFmtId="0" fontId="3" fillId="0" borderId="2" xfId="0" applyFont="1" applyFill="1" applyBorder="1" applyAlignment="1">
      <alignment horizontal="center" vertical="top" wrapText="1" readingOrder="2"/>
    </xf>
    <xf numFmtId="0" fontId="3" fillId="0" borderId="45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readingOrder="2"/>
    </xf>
    <xf numFmtId="0" fontId="3" fillId="0" borderId="0" xfId="0" applyFont="1" applyFill="1" applyAlignment="1">
      <alignment horizontal="center" readingOrder="2"/>
    </xf>
    <xf numFmtId="2" fontId="3" fillId="2" borderId="27" xfId="0" applyNumberFormat="1" applyFont="1" applyFill="1" applyBorder="1" applyAlignment="1">
      <alignment horizontal="center"/>
    </xf>
    <xf numFmtId="164" fontId="3" fillId="3" borderId="32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 vertical="top" wrapText="1" readingOrder="2"/>
    </xf>
    <xf numFmtId="0" fontId="3" fillId="2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25" xfId="0" applyFont="1" applyFill="1" applyBorder="1"/>
    <xf numFmtId="0" fontId="5" fillId="0" borderId="31" xfId="0" applyFont="1" applyFill="1" applyBorder="1"/>
    <xf numFmtId="0" fontId="5" fillId="0" borderId="41" xfId="0" applyFont="1" applyFill="1" applyBorder="1"/>
    <xf numFmtId="0" fontId="7" fillId="0" borderId="0" xfId="0" applyFont="1" applyFill="1"/>
    <xf numFmtId="164" fontId="3" fillId="4" borderId="33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 readingOrder="2"/>
    </xf>
    <xf numFmtId="0" fontId="3" fillId="0" borderId="0" xfId="0" applyFont="1" applyFill="1" applyAlignment="1">
      <alignment vertical="center" readingOrder="1"/>
    </xf>
    <xf numFmtId="0" fontId="3" fillId="0" borderId="0" xfId="0" applyFont="1" applyFill="1" applyBorder="1" applyAlignment="1">
      <alignment horizontal="center" readingOrder="2"/>
    </xf>
    <xf numFmtId="0" fontId="3" fillId="0" borderId="33" xfId="0" applyFont="1" applyFill="1" applyBorder="1" applyAlignment="1">
      <alignment horizontal="center" vertical="top" wrapText="1" readingOrder="2"/>
    </xf>
    <xf numFmtId="0" fontId="3" fillId="0" borderId="30" xfId="0" applyFont="1" applyFill="1" applyBorder="1" applyAlignment="1">
      <alignment horizontal="center" vertical="top" wrapText="1" readingOrder="2"/>
    </xf>
    <xf numFmtId="0" fontId="0" fillId="0" borderId="3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9" xfId="0" applyFont="1" applyFill="1" applyBorder="1" applyAlignment="1">
      <alignment horizontal="right" readingOrder="2"/>
    </xf>
    <xf numFmtId="0" fontId="3" fillId="0" borderId="0" xfId="0" applyFont="1" applyFill="1" applyBorder="1" applyAlignment="1">
      <alignment horizontal="right" readingOrder="2"/>
    </xf>
    <xf numFmtId="0" fontId="5" fillId="0" borderId="4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right" vertical="center" readingOrder="2"/>
    </xf>
    <xf numFmtId="0" fontId="7" fillId="0" borderId="0" xfId="0" applyFont="1" applyFill="1" applyBorder="1"/>
    <xf numFmtId="0" fontId="3" fillId="0" borderId="46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vertical="top" wrapText="1" readingOrder="2"/>
    </xf>
    <xf numFmtId="0" fontId="3" fillId="2" borderId="4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237067</xdr:colOff>
      <xdr:row>45</xdr:row>
      <xdr:rowOff>137583</xdr:rowOff>
    </xdr:from>
    <xdr:to>
      <xdr:col>1</xdr:col>
      <xdr:colOff>282786</xdr:colOff>
      <xdr:row>46</xdr:row>
      <xdr:rowOff>179916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245462534" y="10653183"/>
          <a:ext cx="45719" cy="232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algn="r" rtl="1"/>
          <a:endParaRPr lang="he-I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51"/>
  <sheetViews>
    <sheetView rightToLeft="1" tabSelected="1" zoomScale="90" zoomScaleNormal="90" workbookViewId="0">
      <selection activeCell="P15" sqref="P15"/>
    </sheetView>
  </sheetViews>
  <sheetFormatPr defaultColWidth="8.25" defaultRowHeight="15" x14ac:dyDescent="0.25"/>
  <cols>
    <col min="1" max="1" width="16.625" style="117" customWidth="1"/>
    <col min="2" max="11" width="11.375" style="2" customWidth="1"/>
    <col min="12" max="12" width="15.375" style="90" customWidth="1"/>
    <col min="13" max="13" width="8.375" style="90" hidden="1" customWidth="1"/>
    <col min="14" max="16384" width="8.25" style="4"/>
  </cols>
  <sheetData>
    <row r="1" spans="1:185" ht="18.75" thickBot="1" x14ac:dyDescent="0.3">
      <c r="A1" s="1" t="s">
        <v>0</v>
      </c>
      <c r="F1" s="3"/>
      <c r="L1" s="126"/>
      <c r="M1" s="127"/>
    </row>
    <row r="2" spans="1:185" s="81" customFormat="1" ht="16.5" thickBot="1" x14ac:dyDescent="0.3">
      <c r="A2" s="139" t="s">
        <v>1</v>
      </c>
      <c r="B2" s="101" t="s">
        <v>2</v>
      </c>
      <c r="C2" s="128" t="s">
        <v>3</v>
      </c>
      <c r="D2" s="130" t="s">
        <v>4</v>
      </c>
      <c r="E2" s="128" t="s">
        <v>5</v>
      </c>
      <c r="F2" s="102" t="s">
        <v>6</v>
      </c>
      <c r="G2" s="128" t="s">
        <v>7</v>
      </c>
      <c r="H2" s="101" t="s">
        <v>8</v>
      </c>
      <c r="I2" s="101" t="s">
        <v>9</v>
      </c>
      <c r="J2" s="128" t="s">
        <v>10</v>
      </c>
      <c r="K2" s="103" t="s">
        <v>11</v>
      </c>
      <c r="L2" s="128" t="s">
        <v>12</v>
      </c>
      <c r="M2" s="129"/>
    </row>
    <row r="3" spans="1:185" s="6" customFormat="1" ht="15.75" x14ac:dyDescent="0.25">
      <c r="A3" s="104" t="s">
        <v>13</v>
      </c>
      <c r="B3" s="25">
        <v>21</v>
      </c>
      <c r="C3" s="26">
        <v>21</v>
      </c>
      <c r="D3" s="25">
        <v>21</v>
      </c>
      <c r="E3" s="25">
        <v>21</v>
      </c>
      <c r="F3" s="26">
        <v>21</v>
      </c>
      <c r="G3" s="25">
        <v>20</v>
      </c>
      <c r="H3" s="26">
        <v>20</v>
      </c>
      <c r="I3" s="27">
        <v>20</v>
      </c>
      <c r="J3" s="24">
        <v>23</v>
      </c>
      <c r="K3" s="25">
        <v>20</v>
      </c>
      <c r="L3" s="28">
        <v>19</v>
      </c>
      <c r="M3" s="8"/>
    </row>
    <row r="4" spans="1:185" s="6" customFormat="1" ht="15.75" x14ac:dyDescent="0.25">
      <c r="A4" s="105" t="s">
        <v>14</v>
      </c>
      <c r="B4" s="27">
        <v>9.8000000000000007</v>
      </c>
      <c r="C4" s="29">
        <v>9.6999999999999993</v>
      </c>
      <c r="D4" s="27">
        <v>9.5</v>
      </c>
      <c r="E4" s="27">
        <v>9.6</v>
      </c>
      <c r="F4" s="29">
        <v>8.5</v>
      </c>
      <c r="G4" s="27">
        <v>8.6</v>
      </c>
      <c r="H4" s="29">
        <v>8.5</v>
      </c>
      <c r="I4" s="27">
        <v>8.6999999999999993</v>
      </c>
      <c r="J4" s="29">
        <v>9</v>
      </c>
      <c r="K4" s="27">
        <v>8.8000000000000007</v>
      </c>
      <c r="L4" s="27">
        <v>9.9</v>
      </c>
      <c r="M4" s="37"/>
    </row>
    <row r="5" spans="1:185" s="6" customFormat="1" ht="15.75" x14ac:dyDescent="0.25">
      <c r="A5" s="106" t="s">
        <v>15</v>
      </c>
      <c r="B5" s="27">
        <v>8.4</v>
      </c>
      <c r="C5" s="29">
        <v>8.3000000000000007</v>
      </c>
      <c r="D5" s="27">
        <v>8.5</v>
      </c>
      <c r="E5" s="27">
        <v>8.3000000000000007</v>
      </c>
      <c r="F5" s="29">
        <v>8</v>
      </c>
      <c r="G5" s="27">
        <v>8.1999999999999993</v>
      </c>
      <c r="H5" s="29">
        <v>8</v>
      </c>
      <c r="I5" s="27">
        <v>8.1</v>
      </c>
      <c r="J5" s="29">
        <v>8.5</v>
      </c>
      <c r="K5" s="27">
        <v>8.5</v>
      </c>
      <c r="L5" s="27">
        <v>8.1999999999999993</v>
      </c>
      <c r="M5" s="37"/>
    </row>
    <row r="6" spans="1:185" s="6" customFormat="1" ht="15.75" x14ac:dyDescent="0.25">
      <c r="A6" s="106" t="s">
        <v>16</v>
      </c>
      <c r="B6" s="32">
        <v>0.35</v>
      </c>
      <c r="C6" s="31">
        <v>0.46</v>
      </c>
      <c r="D6" s="34">
        <v>0.43</v>
      </c>
      <c r="E6" s="34">
        <v>0.48</v>
      </c>
      <c r="F6" s="35">
        <v>0.3</v>
      </c>
      <c r="G6" s="34">
        <v>0.36</v>
      </c>
      <c r="H6" s="36">
        <v>0.35</v>
      </c>
      <c r="I6" s="34">
        <v>0.4</v>
      </c>
      <c r="J6" s="34">
        <v>0.42</v>
      </c>
      <c r="K6" s="34">
        <v>0.21</v>
      </c>
      <c r="L6" s="84">
        <v>0.73</v>
      </c>
      <c r="M6" s="37"/>
    </row>
    <row r="7" spans="1:185" s="6" customFormat="1" ht="15.75" x14ac:dyDescent="0.25">
      <c r="A7" s="105" t="s">
        <v>17</v>
      </c>
      <c r="B7" s="32"/>
      <c r="C7" s="31"/>
      <c r="D7" s="34"/>
      <c r="E7" s="34"/>
      <c r="F7" s="35"/>
      <c r="G7" s="34"/>
      <c r="H7" s="31"/>
      <c r="I7" s="34"/>
      <c r="J7" s="34"/>
      <c r="K7" s="34"/>
      <c r="L7" s="34"/>
      <c r="M7" s="37"/>
    </row>
    <row r="8" spans="1:185" s="6" customFormat="1" ht="15.75" x14ac:dyDescent="0.25">
      <c r="A8" s="107" t="s">
        <v>18</v>
      </c>
      <c r="B8" s="16">
        <v>90</v>
      </c>
      <c r="C8" s="14">
        <v>95</v>
      </c>
      <c r="D8" s="16">
        <v>97</v>
      </c>
      <c r="E8" s="16">
        <v>99</v>
      </c>
      <c r="F8" s="14">
        <v>83</v>
      </c>
      <c r="G8" s="16">
        <v>80</v>
      </c>
      <c r="H8" s="14">
        <v>87</v>
      </c>
      <c r="I8" s="16">
        <v>84</v>
      </c>
      <c r="J8" s="16">
        <v>75</v>
      </c>
      <c r="K8" s="16">
        <v>81</v>
      </c>
      <c r="L8" s="55">
        <v>42</v>
      </c>
      <c r="M8" s="37"/>
    </row>
    <row r="9" spans="1:185" s="42" customFormat="1" ht="15" customHeight="1" x14ac:dyDescent="0.25">
      <c r="A9" s="108" t="s">
        <v>19</v>
      </c>
      <c r="B9" s="38">
        <v>12.17</v>
      </c>
      <c r="C9" s="39">
        <v>6.875</v>
      </c>
      <c r="D9" s="38">
        <v>19.420000000000002</v>
      </c>
      <c r="E9" s="38">
        <v>10.81</v>
      </c>
      <c r="F9" s="27">
        <v>9.7119999999999997</v>
      </c>
      <c r="G9" s="85">
        <v>76.8</v>
      </c>
      <c r="H9" s="118">
        <v>48.31</v>
      </c>
      <c r="I9" s="40">
        <v>15.53</v>
      </c>
      <c r="J9" s="39">
        <v>11.79</v>
      </c>
      <c r="K9" s="27">
        <v>6.0490000000000004</v>
      </c>
      <c r="L9" s="27">
        <v>3.94</v>
      </c>
      <c r="M9" s="124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</row>
    <row r="10" spans="1:185" s="46" customFormat="1" ht="16.5" thickBot="1" x14ac:dyDescent="0.3">
      <c r="A10" s="109" t="s">
        <v>20</v>
      </c>
      <c r="B10" s="44">
        <v>1.26</v>
      </c>
      <c r="C10" s="36">
        <v>1.2010000000000001</v>
      </c>
      <c r="D10" s="44">
        <v>1.657</v>
      </c>
      <c r="E10" s="44">
        <v>1.381</v>
      </c>
      <c r="F10" s="45">
        <v>1.421</v>
      </c>
      <c r="G10" s="44">
        <v>1.2450000000000001</v>
      </c>
      <c r="H10" s="36">
        <v>0.94099999999999995</v>
      </c>
      <c r="I10" s="44">
        <v>1.3720000000000001</v>
      </c>
      <c r="J10" s="43">
        <v>1.415</v>
      </c>
      <c r="K10" s="43">
        <v>1.2450000000000001</v>
      </c>
      <c r="L10" s="86">
        <v>0.64200000000000002</v>
      </c>
      <c r="M10" s="87"/>
    </row>
    <row r="11" spans="1:185" s="6" customFormat="1" ht="16.5" thickBot="1" x14ac:dyDescent="0.3">
      <c r="A11" s="110" t="s">
        <v>21</v>
      </c>
      <c r="B11" s="49">
        <v>2</v>
      </c>
      <c r="C11" s="50">
        <v>2</v>
      </c>
      <c r="D11" s="50">
        <v>10</v>
      </c>
      <c r="E11" s="50">
        <v>5</v>
      </c>
      <c r="F11" s="50">
        <v>5</v>
      </c>
      <c r="G11" s="92">
        <v>13.5</v>
      </c>
      <c r="H11" s="48">
        <v>6</v>
      </c>
      <c r="I11" s="50">
        <v>1</v>
      </c>
      <c r="J11" s="50">
        <v>23</v>
      </c>
      <c r="K11" s="50">
        <v>5</v>
      </c>
      <c r="L11" s="47">
        <v>1</v>
      </c>
      <c r="M11" s="20"/>
    </row>
    <row r="12" spans="1:185" s="6" customFormat="1" ht="15.75" x14ac:dyDescent="0.25">
      <c r="A12" s="111" t="s">
        <v>58</v>
      </c>
      <c r="B12" s="93">
        <f>+B13/35.5</f>
        <v>0.75492957746478873</v>
      </c>
      <c r="C12" s="88">
        <f>+C13/35.5</f>
        <v>1.8619718309859152</v>
      </c>
      <c r="D12" s="93">
        <f>+D13/35.5</f>
        <v>1.3971830985915494</v>
      </c>
      <c r="E12" s="88">
        <f>+E13/35.5</f>
        <v>1.7605633802816902</v>
      </c>
      <c r="F12" s="93">
        <f>+F13/35.5</f>
        <v>0.6</v>
      </c>
      <c r="G12" s="88">
        <f>+G13/35.5</f>
        <v>0.54366197183098597</v>
      </c>
      <c r="H12" s="93">
        <f>+H13/35.5</f>
        <v>0.53521126760563376</v>
      </c>
      <c r="I12" s="88">
        <f>+I13/35.5</f>
        <v>0.42816901408450703</v>
      </c>
      <c r="J12" s="93">
        <f>+J13/35.5</f>
        <v>0.87042253521126756</v>
      </c>
      <c r="K12" s="88">
        <f>+K13/35.5</f>
        <v>0.3577464788732394</v>
      </c>
      <c r="L12" s="131">
        <f>+L13/35.5</f>
        <v>2.3746478873239436</v>
      </c>
      <c r="M12" s="51"/>
    </row>
    <row r="13" spans="1:185" s="56" customFormat="1" ht="15.75" x14ac:dyDescent="0.25">
      <c r="A13" s="112" t="s">
        <v>22</v>
      </c>
      <c r="B13" s="95">
        <v>26.8</v>
      </c>
      <c r="C13" s="55">
        <v>66.099999999999994</v>
      </c>
      <c r="D13" s="41">
        <v>49.6</v>
      </c>
      <c r="E13" s="55">
        <v>62.5</v>
      </c>
      <c r="F13" s="29">
        <v>21.3</v>
      </c>
      <c r="G13" s="55">
        <v>19.3</v>
      </c>
      <c r="H13" s="31">
        <v>19</v>
      </c>
      <c r="I13" s="27">
        <v>15.2</v>
      </c>
      <c r="J13" s="41">
        <v>30.9</v>
      </c>
      <c r="K13" s="55">
        <v>12.7</v>
      </c>
      <c r="L13" s="132">
        <v>84.3</v>
      </c>
      <c r="M13" s="63"/>
    </row>
    <row r="14" spans="1:185" s="6" customFormat="1" ht="15.75" x14ac:dyDescent="0.25">
      <c r="A14" s="106" t="s">
        <v>23</v>
      </c>
      <c r="B14" s="41">
        <v>0.77</v>
      </c>
      <c r="C14" s="55">
        <v>1.51</v>
      </c>
      <c r="D14" s="41">
        <v>1.24</v>
      </c>
      <c r="E14" s="55">
        <v>1.42</v>
      </c>
      <c r="F14" s="41">
        <v>0.52</v>
      </c>
      <c r="G14" s="55">
        <v>0.52</v>
      </c>
      <c r="H14" s="41">
        <v>0.99</v>
      </c>
      <c r="I14" s="55">
        <v>0.52</v>
      </c>
      <c r="J14" s="41">
        <v>1.61</v>
      </c>
      <c r="K14" s="55">
        <v>0.5</v>
      </c>
      <c r="L14" s="30">
        <v>1.7</v>
      </c>
      <c r="M14" s="53"/>
    </row>
    <row r="15" spans="1:185" ht="16.5" thickBot="1" x14ac:dyDescent="0.3">
      <c r="A15" s="105" t="s">
        <v>59</v>
      </c>
      <c r="B15" s="94">
        <f>+B14*23</f>
        <v>17.71</v>
      </c>
      <c r="C15" s="89">
        <f>+C14*23</f>
        <v>34.729999999999997</v>
      </c>
      <c r="D15" s="94">
        <f>+D14*23</f>
        <v>28.52</v>
      </c>
      <c r="E15" s="89">
        <f>+E14*23</f>
        <v>32.659999999999997</v>
      </c>
      <c r="F15" s="94">
        <f>+F14*23</f>
        <v>11.96</v>
      </c>
      <c r="G15" s="89">
        <f>+G14*23</f>
        <v>11.96</v>
      </c>
      <c r="H15" s="94">
        <f>+H14*23</f>
        <v>22.77</v>
      </c>
      <c r="I15" s="89">
        <f>+I14*23</f>
        <v>11.96</v>
      </c>
      <c r="J15" s="94">
        <f>+J14*23</f>
        <v>37.03</v>
      </c>
      <c r="K15" s="89">
        <f>+K14*23</f>
        <v>11.5</v>
      </c>
      <c r="L15" s="133">
        <f>+L14*23</f>
        <v>39.1</v>
      </c>
      <c r="M15" s="125"/>
    </row>
    <row r="16" spans="1:185" s="6" customFormat="1" ht="15.75" x14ac:dyDescent="0.25">
      <c r="A16" s="104" t="s">
        <v>26</v>
      </c>
      <c r="B16" s="91">
        <v>1.2</v>
      </c>
      <c r="C16" s="55">
        <v>1</v>
      </c>
      <c r="D16" s="55">
        <v>0.8</v>
      </c>
      <c r="E16" s="55">
        <v>1</v>
      </c>
      <c r="F16" s="55">
        <v>0.8</v>
      </c>
      <c r="G16" s="55">
        <v>0.7</v>
      </c>
      <c r="H16" s="55">
        <v>0.8</v>
      </c>
      <c r="I16" s="55">
        <v>1</v>
      </c>
      <c r="J16" s="55">
        <v>0.8</v>
      </c>
      <c r="K16" s="98">
        <v>1.7</v>
      </c>
      <c r="L16" s="7">
        <v>0.8</v>
      </c>
      <c r="M16" s="37"/>
    </row>
    <row r="17" spans="1:14" s="6" customFormat="1" ht="15.75" x14ac:dyDescent="0.25">
      <c r="A17" s="111" t="s">
        <v>25</v>
      </c>
      <c r="B17" s="7">
        <v>2.7</v>
      </c>
      <c r="C17" s="7">
        <v>0.6</v>
      </c>
      <c r="D17" s="23" t="s">
        <v>24</v>
      </c>
      <c r="E17" s="23">
        <v>0.5</v>
      </c>
      <c r="F17" s="23" t="s">
        <v>24</v>
      </c>
      <c r="G17" s="7">
        <v>1.2</v>
      </c>
      <c r="H17" s="7">
        <v>1.7</v>
      </c>
      <c r="I17" s="7" t="s">
        <v>24</v>
      </c>
      <c r="J17" s="7" t="s">
        <v>24</v>
      </c>
      <c r="K17" s="7">
        <v>0.9</v>
      </c>
      <c r="L17" s="91">
        <v>20.7</v>
      </c>
      <c r="M17" s="37"/>
    </row>
    <row r="18" spans="1:14" s="6" customFormat="1" ht="15.75" x14ac:dyDescent="0.25">
      <c r="A18" s="106" t="s">
        <v>27</v>
      </c>
      <c r="B18" s="55">
        <v>2.6</v>
      </c>
      <c r="C18" s="54">
        <v>4.8</v>
      </c>
      <c r="D18" s="55">
        <v>4.5999999999999996</v>
      </c>
      <c r="E18" s="55">
        <v>4.8</v>
      </c>
      <c r="F18" s="55">
        <v>4.7</v>
      </c>
      <c r="G18" s="54">
        <v>5.9</v>
      </c>
      <c r="H18" s="55">
        <v>5.0999999999999996</v>
      </c>
      <c r="I18" s="55">
        <v>6.5</v>
      </c>
      <c r="J18" s="55">
        <v>4.8</v>
      </c>
      <c r="K18" s="41">
        <v>7</v>
      </c>
      <c r="L18" s="55">
        <v>6.5</v>
      </c>
      <c r="M18" s="37"/>
    </row>
    <row r="19" spans="1:14" s="6" customFormat="1" ht="15.75" x14ac:dyDescent="0.25">
      <c r="A19" s="106" t="s">
        <v>28</v>
      </c>
      <c r="B19" s="55">
        <v>0.2</v>
      </c>
      <c r="C19" s="55">
        <v>0.2</v>
      </c>
      <c r="D19" s="55">
        <v>0.2</v>
      </c>
      <c r="E19" s="55">
        <v>0.3</v>
      </c>
      <c r="F19" s="55">
        <v>0.2</v>
      </c>
      <c r="G19" s="55">
        <v>0.1</v>
      </c>
      <c r="H19" s="55">
        <v>0.1</v>
      </c>
      <c r="I19" s="54">
        <v>0.3</v>
      </c>
      <c r="J19" s="55">
        <v>0.3</v>
      </c>
      <c r="K19" s="55">
        <v>0.2</v>
      </c>
      <c r="L19" s="55">
        <v>0.1</v>
      </c>
      <c r="M19" s="37"/>
    </row>
    <row r="20" spans="1:14" s="6" customFormat="1" ht="16.5" thickBot="1" x14ac:dyDescent="0.3">
      <c r="A20" s="113" t="s">
        <v>29</v>
      </c>
      <c r="B20" s="16">
        <v>2.5</v>
      </c>
      <c r="C20" s="12">
        <v>2.5</v>
      </c>
      <c r="D20" s="16">
        <v>3.3</v>
      </c>
      <c r="E20" s="13">
        <v>2.5</v>
      </c>
      <c r="F20" s="13">
        <v>2.5</v>
      </c>
      <c r="G20" s="59">
        <v>2.5</v>
      </c>
      <c r="H20" s="16">
        <v>2.5</v>
      </c>
      <c r="I20" s="12">
        <v>1.7</v>
      </c>
      <c r="J20" s="16">
        <v>5</v>
      </c>
      <c r="K20" s="14">
        <v>0.8</v>
      </c>
      <c r="L20" s="16">
        <v>0.8</v>
      </c>
      <c r="M20" s="15"/>
    </row>
    <row r="21" spans="1:14" s="6" customFormat="1" ht="15.75" x14ac:dyDescent="0.25">
      <c r="A21" s="104" t="s">
        <v>30</v>
      </c>
      <c r="B21" s="62">
        <v>2.8</v>
      </c>
      <c r="C21" s="61">
        <v>3.2</v>
      </c>
      <c r="D21" s="100">
        <v>3</v>
      </c>
      <c r="E21" s="100">
        <v>3</v>
      </c>
      <c r="F21" s="10">
        <v>2</v>
      </c>
      <c r="G21" s="10">
        <v>2.8</v>
      </c>
      <c r="H21" s="10">
        <v>1.96</v>
      </c>
      <c r="I21" s="100">
        <v>3.2</v>
      </c>
      <c r="J21" s="100">
        <v>2.4</v>
      </c>
      <c r="K21" s="61">
        <v>1.5</v>
      </c>
      <c r="L21" s="61">
        <v>6</v>
      </c>
      <c r="M21" s="11"/>
    </row>
    <row r="22" spans="1:14" s="6" customFormat="1" ht="15.75" x14ac:dyDescent="0.25">
      <c r="A22" s="106" t="s">
        <v>31</v>
      </c>
      <c r="B22" s="54">
        <f>+B21*50</f>
        <v>140</v>
      </c>
      <c r="C22" s="55">
        <f>+C21*50</f>
        <v>160</v>
      </c>
      <c r="D22" s="41">
        <f>+D21*50</f>
        <v>150</v>
      </c>
      <c r="E22" s="53">
        <f>+E21*50</f>
        <v>150</v>
      </c>
      <c r="F22" s="55">
        <f>+F21*50</f>
        <v>100</v>
      </c>
      <c r="G22" s="54">
        <f>+G21*50</f>
        <v>140</v>
      </c>
      <c r="H22" s="55">
        <f>+H21*50</f>
        <v>98</v>
      </c>
      <c r="I22" s="41">
        <f>+I21*50</f>
        <v>160</v>
      </c>
      <c r="J22" s="41">
        <f>+J21*50</f>
        <v>120</v>
      </c>
      <c r="K22" s="55">
        <f>+K21*50</f>
        <v>75</v>
      </c>
      <c r="L22" s="55">
        <f>+L21*50</f>
        <v>300</v>
      </c>
      <c r="M22" s="37"/>
    </row>
    <row r="23" spans="1:14" s="6" customFormat="1" ht="15.75" x14ac:dyDescent="0.25">
      <c r="A23" s="106" t="s">
        <v>32</v>
      </c>
      <c r="B23" s="32">
        <f>B21-B25</f>
        <v>1.9099999999999997</v>
      </c>
      <c r="C23" s="34">
        <f t="shared" ref="C23:M23" si="0">C21-C25</f>
        <v>2.0600000000000005</v>
      </c>
      <c r="D23" s="31">
        <f t="shared" si="0"/>
        <v>1.93</v>
      </c>
      <c r="E23" s="31">
        <f t="shared" si="0"/>
        <v>1.92</v>
      </c>
      <c r="F23" s="34">
        <f t="shared" si="0"/>
        <v>1.27</v>
      </c>
      <c r="G23" s="34">
        <f t="shared" si="0"/>
        <v>1.9899999999999998</v>
      </c>
      <c r="H23" s="34">
        <f t="shared" si="0"/>
        <v>1.25</v>
      </c>
      <c r="I23" s="31">
        <f t="shared" si="0"/>
        <v>2.1900000000000004</v>
      </c>
      <c r="J23" s="31">
        <f t="shared" si="0"/>
        <v>1.0899999999999999</v>
      </c>
      <c r="K23" s="34">
        <f t="shared" si="0"/>
        <v>1</v>
      </c>
      <c r="L23" s="34">
        <f t="shared" si="0"/>
        <v>3.68</v>
      </c>
      <c r="M23" s="33">
        <f t="shared" si="0"/>
        <v>0</v>
      </c>
      <c r="N23" s="6" t="s">
        <v>33</v>
      </c>
    </row>
    <row r="24" spans="1:14" s="6" customFormat="1" ht="15.75" x14ac:dyDescent="0.25">
      <c r="A24" s="106" t="s">
        <v>34</v>
      </c>
      <c r="B24" s="54">
        <f>+B23*20</f>
        <v>38.199999999999996</v>
      </c>
      <c r="C24" s="55">
        <f>+C23*20</f>
        <v>41.20000000000001</v>
      </c>
      <c r="D24" s="41">
        <f>+D23*20</f>
        <v>38.6</v>
      </c>
      <c r="E24" s="53">
        <f>+E23*20</f>
        <v>38.4</v>
      </c>
      <c r="F24" s="55">
        <f>+F23*20</f>
        <v>25.4</v>
      </c>
      <c r="G24" s="54">
        <f>+G23*20</f>
        <v>39.799999999999997</v>
      </c>
      <c r="H24" s="55">
        <f>+H23*20</f>
        <v>25</v>
      </c>
      <c r="I24" s="41">
        <f>+I23*20</f>
        <v>43.800000000000011</v>
      </c>
      <c r="J24" s="41">
        <f>+J23*20</f>
        <v>21.799999999999997</v>
      </c>
      <c r="K24" s="55">
        <f>+K23*20</f>
        <v>20</v>
      </c>
      <c r="L24" s="55">
        <f>+L23*20</f>
        <v>73.600000000000009</v>
      </c>
      <c r="M24" s="37"/>
    </row>
    <row r="25" spans="1:14" s="6" customFormat="1" ht="15.75" x14ac:dyDescent="0.25">
      <c r="A25" s="106" t="s">
        <v>35</v>
      </c>
      <c r="B25" s="32">
        <v>0.89</v>
      </c>
      <c r="C25" s="34">
        <v>1.1399999999999999</v>
      </c>
      <c r="D25" s="31">
        <v>1.07</v>
      </c>
      <c r="E25" s="63">
        <v>1.08</v>
      </c>
      <c r="F25" s="34">
        <v>0.73</v>
      </c>
      <c r="G25" s="32">
        <v>0.81</v>
      </c>
      <c r="H25" s="55">
        <v>0.71</v>
      </c>
      <c r="I25" s="31">
        <v>1.01</v>
      </c>
      <c r="J25" s="31">
        <v>1.31</v>
      </c>
      <c r="K25" s="34">
        <v>0.5</v>
      </c>
      <c r="L25" s="34">
        <v>2.3199999999999998</v>
      </c>
      <c r="M25" s="37"/>
    </row>
    <row r="26" spans="1:14" s="6" customFormat="1" ht="16.5" thickBot="1" x14ac:dyDescent="0.3">
      <c r="A26" s="113" t="s">
        <v>36</v>
      </c>
      <c r="B26" s="66">
        <f>+B25*12</f>
        <v>10.68</v>
      </c>
      <c r="C26" s="64">
        <f>+C25*12</f>
        <v>13.68</v>
      </c>
      <c r="D26" s="67">
        <f>+D25*12</f>
        <v>12.84</v>
      </c>
      <c r="E26" s="65">
        <f>+E25*12</f>
        <v>12.96</v>
      </c>
      <c r="F26" s="64">
        <f>+F25*12</f>
        <v>8.76</v>
      </c>
      <c r="G26" s="66">
        <f>+G25*12</f>
        <v>9.7200000000000006</v>
      </c>
      <c r="H26" s="13">
        <f>+H25*12</f>
        <v>8.52</v>
      </c>
      <c r="I26" s="67">
        <f>+I25*12</f>
        <v>12.120000000000001</v>
      </c>
      <c r="J26" s="67">
        <f>+J25*12</f>
        <v>15.72</v>
      </c>
      <c r="K26" s="64">
        <f>+K25*12</f>
        <v>6</v>
      </c>
      <c r="L26" s="64">
        <f>+L25*12</f>
        <v>27.839999999999996</v>
      </c>
      <c r="M26" s="17"/>
    </row>
    <row r="27" spans="1:14" s="6" customFormat="1" ht="15.75" x14ac:dyDescent="0.25">
      <c r="A27" s="111" t="s">
        <v>37</v>
      </c>
      <c r="B27" s="7">
        <v>0.03</v>
      </c>
      <c r="C27" s="80">
        <v>0.05</v>
      </c>
      <c r="D27" s="7">
        <v>0.03</v>
      </c>
      <c r="E27" s="68">
        <v>0.04</v>
      </c>
      <c r="F27" s="18">
        <v>0.02</v>
      </c>
      <c r="G27" s="10">
        <v>0.02</v>
      </c>
      <c r="H27" s="7">
        <v>0.03</v>
      </c>
      <c r="I27" s="80">
        <v>0.03</v>
      </c>
      <c r="J27" s="23">
        <v>0.04</v>
      </c>
      <c r="K27" s="52">
        <v>0.03</v>
      </c>
      <c r="L27" s="7">
        <v>0.04</v>
      </c>
      <c r="M27" s="8"/>
    </row>
    <row r="28" spans="1:14" s="6" customFormat="1" ht="15.75" customHeight="1" x14ac:dyDescent="0.25">
      <c r="A28" s="106" t="s">
        <v>38</v>
      </c>
      <c r="B28" s="55" t="s">
        <v>39</v>
      </c>
      <c r="C28" s="55" t="s">
        <v>39</v>
      </c>
      <c r="D28" s="55" t="s">
        <v>39</v>
      </c>
      <c r="E28" s="55" t="s">
        <v>39</v>
      </c>
      <c r="F28" s="55" t="s">
        <v>39</v>
      </c>
      <c r="G28" s="55" t="s">
        <v>39</v>
      </c>
      <c r="H28" s="55" t="s">
        <v>39</v>
      </c>
      <c r="I28" s="41" t="s">
        <v>39</v>
      </c>
      <c r="J28" s="55" t="s">
        <v>39</v>
      </c>
      <c r="K28" s="54">
        <v>0.46</v>
      </c>
      <c r="L28" s="55" t="s">
        <v>39</v>
      </c>
      <c r="M28" s="37"/>
    </row>
    <row r="29" spans="1:14" s="6" customFormat="1" ht="15.75" customHeight="1" x14ac:dyDescent="0.25">
      <c r="A29" s="107" t="s">
        <v>40</v>
      </c>
      <c r="B29" s="55" t="s">
        <v>39</v>
      </c>
      <c r="C29" s="55" t="s">
        <v>39</v>
      </c>
      <c r="D29" s="55" t="s">
        <v>39</v>
      </c>
      <c r="E29" s="55" t="s">
        <v>39</v>
      </c>
      <c r="F29" s="55" t="s">
        <v>39</v>
      </c>
      <c r="G29" s="55" t="s">
        <v>39</v>
      </c>
      <c r="H29" s="55" t="s">
        <v>39</v>
      </c>
      <c r="I29" s="41" t="s">
        <v>39</v>
      </c>
      <c r="J29" s="55" t="s">
        <v>39</v>
      </c>
      <c r="K29" s="55" t="s">
        <v>39</v>
      </c>
      <c r="L29" s="55" t="s">
        <v>39</v>
      </c>
      <c r="M29" s="37"/>
    </row>
    <row r="30" spans="1:14" s="6" customFormat="1" ht="15.75" customHeight="1" thickBot="1" x14ac:dyDescent="0.3">
      <c r="A30" s="107" t="s">
        <v>41</v>
      </c>
      <c r="B30" s="13" t="s">
        <v>39</v>
      </c>
      <c r="C30" s="55" t="s">
        <v>39</v>
      </c>
      <c r="D30" s="16" t="s">
        <v>39</v>
      </c>
      <c r="E30" s="55" t="s">
        <v>39</v>
      </c>
      <c r="F30" s="55" t="s">
        <v>39</v>
      </c>
      <c r="G30" s="13" t="s">
        <v>39</v>
      </c>
      <c r="H30" s="16" t="s">
        <v>39</v>
      </c>
      <c r="I30" s="60" t="s">
        <v>39</v>
      </c>
      <c r="J30" s="55" t="s">
        <v>39</v>
      </c>
      <c r="K30" s="79" t="s">
        <v>39</v>
      </c>
      <c r="L30" s="143" t="s">
        <v>39</v>
      </c>
      <c r="M30" s="143"/>
    </row>
    <row r="31" spans="1:14" s="6" customFormat="1" ht="16.5" thickBot="1" x14ac:dyDescent="0.3">
      <c r="A31" s="110" t="s">
        <v>42</v>
      </c>
      <c r="B31" s="21">
        <v>0.65</v>
      </c>
      <c r="C31" s="19">
        <v>1.19</v>
      </c>
      <c r="D31" s="78">
        <v>1.01</v>
      </c>
      <c r="E31" s="19">
        <v>1.1599999999999999</v>
      </c>
      <c r="F31" s="19">
        <v>0.52</v>
      </c>
      <c r="G31" s="5">
        <v>0.44</v>
      </c>
      <c r="H31" s="19">
        <v>1</v>
      </c>
      <c r="I31" s="22">
        <v>0.41</v>
      </c>
      <c r="J31" s="18">
        <v>1.47</v>
      </c>
      <c r="K31" s="69">
        <v>0.42</v>
      </c>
      <c r="L31" s="143">
        <v>0.98</v>
      </c>
      <c r="M31" s="143"/>
    </row>
    <row r="32" spans="1:14" s="6" customFormat="1" ht="15" customHeight="1" x14ac:dyDescent="0.25">
      <c r="A32" s="114" t="s">
        <v>43</v>
      </c>
      <c r="B32" s="70" t="s">
        <v>44</v>
      </c>
      <c r="C32" s="71" t="s">
        <v>45</v>
      </c>
      <c r="D32" s="70" t="s">
        <v>44</v>
      </c>
      <c r="E32" s="71" t="s">
        <v>44</v>
      </c>
      <c r="F32" s="71" t="s">
        <v>44</v>
      </c>
      <c r="G32" s="71" t="s">
        <v>46</v>
      </c>
      <c r="H32" s="71" t="s">
        <v>46</v>
      </c>
      <c r="I32" s="72" t="s">
        <v>45</v>
      </c>
      <c r="J32" s="134" t="s">
        <v>47</v>
      </c>
      <c r="K32" s="75" t="s">
        <v>48</v>
      </c>
      <c r="L32" s="144" t="s">
        <v>49</v>
      </c>
      <c r="M32" s="144"/>
    </row>
    <row r="33" spans="1:13" s="6" customFormat="1" ht="15" customHeight="1" x14ac:dyDescent="0.25">
      <c r="A33" s="115" t="s">
        <v>43</v>
      </c>
      <c r="B33" s="71" t="s">
        <v>45</v>
      </c>
      <c r="C33" s="70"/>
      <c r="D33" s="70" t="s">
        <v>45</v>
      </c>
      <c r="E33" s="71" t="s">
        <v>46</v>
      </c>
      <c r="F33" s="71" t="s">
        <v>45</v>
      </c>
      <c r="G33" s="71" t="s">
        <v>50</v>
      </c>
      <c r="H33" s="71" t="s">
        <v>49</v>
      </c>
      <c r="I33" s="72" t="s">
        <v>51</v>
      </c>
      <c r="J33" s="74"/>
      <c r="K33" s="123"/>
      <c r="L33" s="144" t="s">
        <v>46</v>
      </c>
      <c r="M33" s="144"/>
    </row>
    <row r="34" spans="1:13" s="6" customFormat="1" ht="15" customHeight="1" thickBot="1" x14ac:dyDescent="0.3">
      <c r="A34" s="115" t="s">
        <v>43</v>
      </c>
      <c r="B34" s="71"/>
      <c r="C34" s="71"/>
      <c r="D34" s="73" t="s">
        <v>49</v>
      </c>
      <c r="E34" s="71" t="s">
        <v>45</v>
      </c>
      <c r="F34" s="71"/>
      <c r="G34" s="71" t="s">
        <v>49</v>
      </c>
      <c r="H34" s="71" t="s">
        <v>45</v>
      </c>
      <c r="I34" s="71" t="s">
        <v>49</v>
      </c>
      <c r="J34" s="74"/>
      <c r="K34" s="75"/>
      <c r="L34" s="144"/>
      <c r="M34" s="144"/>
    </row>
    <row r="35" spans="1:13" s="6" customFormat="1" ht="19.5" customHeight="1" thickBot="1" x14ac:dyDescent="0.3">
      <c r="A35" s="116" t="s">
        <v>43</v>
      </c>
      <c r="B35" s="70"/>
      <c r="C35" s="70"/>
      <c r="D35" s="70"/>
      <c r="E35" s="70"/>
      <c r="F35" s="71"/>
      <c r="G35" s="73"/>
      <c r="H35" s="73"/>
      <c r="I35" s="71" t="s">
        <v>46</v>
      </c>
      <c r="J35" s="135"/>
      <c r="K35" s="76"/>
      <c r="L35" s="144"/>
      <c r="M35" s="144"/>
    </row>
    <row r="36" spans="1:13" s="6" customFormat="1" ht="15.75" x14ac:dyDescent="0.25">
      <c r="A36" s="111" t="s">
        <v>52</v>
      </c>
      <c r="B36" s="96">
        <v>40</v>
      </c>
      <c r="C36" s="97">
        <v>28</v>
      </c>
      <c r="D36" s="77">
        <v>9</v>
      </c>
      <c r="E36" s="57">
        <v>8</v>
      </c>
      <c r="F36" s="77">
        <v>9</v>
      </c>
      <c r="G36" s="10">
        <v>0</v>
      </c>
      <c r="H36" s="57">
        <v>2</v>
      </c>
      <c r="I36" s="77">
        <v>1</v>
      </c>
      <c r="J36" s="51">
        <v>1</v>
      </c>
      <c r="K36" s="77">
        <v>3</v>
      </c>
      <c r="L36" s="145">
        <v>29</v>
      </c>
      <c r="M36" s="143"/>
    </row>
    <row r="37" spans="1:13" s="6" customFormat="1" ht="15.75" x14ac:dyDescent="0.25">
      <c r="A37" s="106" t="s">
        <v>53</v>
      </c>
      <c r="B37" s="54">
        <v>9</v>
      </c>
      <c r="C37" s="54">
        <v>3</v>
      </c>
      <c r="D37" s="54">
        <v>0</v>
      </c>
      <c r="E37" s="53">
        <v>0</v>
      </c>
      <c r="F37" s="54">
        <v>0</v>
      </c>
      <c r="G37" s="55">
        <v>0</v>
      </c>
      <c r="H37" s="53">
        <v>2</v>
      </c>
      <c r="I37" s="54">
        <v>1</v>
      </c>
      <c r="J37" s="53">
        <v>1</v>
      </c>
      <c r="K37" s="119">
        <v>16</v>
      </c>
      <c r="L37" s="143">
        <v>7</v>
      </c>
      <c r="M37" s="143"/>
    </row>
    <row r="38" spans="1:13" s="6" customFormat="1" ht="15.75" x14ac:dyDescent="0.25">
      <c r="A38" s="106" t="s">
        <v>54</v>
      </c>
      <c r="B38" s="54">
        <v>1</v>
      </c>
      <c r="C38" s="54">
        <v>0</v>
      </c>
      <c r="D38" s="54">
        <v>0</v>
      </c>
      <c r="E38" s="53">
        <v>0</v>
      </c>
      <c r="F38" s="54">
        <v>0</v>
      </c>
      <c r="G38" s="55">
        <v>0</v>
      </c>
      <c r="H38" s="53">
        <v>0</v>
      </c>
      <c r="I38" s="54">
        <v>0</v>
      </c>
      <c r="J38" s="53">
        <v>0</v>
      </c>
      <c r="K38" s="54">
        <v>0</v>
      </c>
      <c r="L38" s="143">
        <v>0</v>
      </c>
      <c r="M38" s="143"/>
    </row>
    <row r="39" spans="1:13" s="6" customFormat="1" ht="15.75" x14ac:dyDescent="0.25">
      <c r="A39" s="106" t="s">
        <v>55</v>
      </c>
      <c r="B39" s="54">
        <v>5</v>
      </c>
      <c r="C39" s="54">
        <v>0</v>
      </c>
      <c r="D39" s="54">
        <v>1</v>
      </c>
      <c r="E39" s="51">
        <v>0</v>
      </c>
      <c r="F39" s="52">
        <v>0</v>
      </c>
      <c r="G39" s="55">
        <v>0</v>
      </c>
      <c r="H39" s="53">
        <v>8</v>
      </c>
      <c r="I39" s="54">
        <v>1</v>
      </c>
      <c r="J39" s="53">
        <v>0</v>
      </c>
      <c r="K39" s="54">
        <v>0</v>
      </c>
      <c r="L39" s="143">
        <v>1</v>
      </c>
      <c r="M39" s="143"/>
    </row>
    <row r="40" spans="1:13" s="6" customFormat="1" ht="16.5" thickBot="1" x14ac:dyDescent="0.3">
      <c r="A40" s="113" t="s">
        <v>56</v>
      </c>
      <c r="B40" s="59">
        <v>0</v>
      </c>
      <c r="C40" s="59" t="s">
        <v>57</v>
      </c>
      <c r="D40" s="17">
        <v>0</v>
      </c>
      <c r="E40" s="58">
        <v>0</v>
      </c>
      <c r="F40" s="59">
        <v>0</v>
      </c>
      <c r="G40" s="59">
        <v>0</v>
      </c>
      <c r="H40" s="58">
        <v>0</v>
      </c>
      <c r="I40" s="59">
        <v>0</v>
      </c>
      <c r="J40" s="58">
        <v>0</v>
      </c>
      <c r="K40" s="59">
        <v>0</v>
      </c>
      <c r="L40" s="13">
        <v>0</v>
      </c>
      <c r="M40" s="17"/>
    </row>
    <row r="41" spans="1:13" s="6" customFormat="1" ht="15.75" x14ac:dyDescent="0.25">
      <c r="A41" s="121"/>
      <c r="B41" s="9"/>
      <c r="C41" s="81"/>
      <c r="D41" s="9"/>
      <c r="E41" s="9"/>
      <c r="F41" s="9"/>
      <c r="G41" s="9"/>
      <c r="H41" s="9"/>
      <c r="I41" s="9"/>
      <c r="J41" s="9"/>
      <c r="K41" s="9"/>
      <c r="L41" s="99"/>
      <c r="M41" s="99"/>
    </row>
    <row r="42" spans="1:13" s="82" customFormat="1" ht="16.5" thickBot="1" x14ac:dyDescent="0.3">
      <c r="A42" s="120" t="s">
        <v>60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122"/>
      <c r="M42" s="122"/>
    </row>
    <row r="43" spans="1:13" s="82" customFormat="1" x14ac:dyDescent="0.2">
      <c r="A43" s="140" t="s">
        <v>61</v>
      </c>
      <c r="B43" s="141"/>
      <c r="C43" s="141"/>
      <c r="D43" s="141"/>
      <c r="E43" s="141"/>
      <c r="F43" s="141"/>
      <c r="G43" s="141"/>
      <c r="H43" s="141"/>
      <c r="I43" s="83"/>
      <c r="J43" s="83"/>
      <c r="K43" s="83"/>
      <c r="L43" s="122"/>
      <c r="M43" s="122"/>
    </row>
    <row r="44" spans="1:13" s="82" customFormat="1" x14ac:dyDescent="0.2">
      <c r="A44" s="137" t="s">
        <v>62</v>
      </c>
      <c r="B44" s="138"/>
      <c r="C44" s="138"/>
      <c r="D44" s="138"/>
      <c r="E44" s="138"/>
      <c r="F44" s="138"/>
      <c r="G44" s="138"/>
      <c r="H44" s="138"/>
      <c r="I44" s="83"/>
      <c r="J44" s="83"/>
      <c r="K44" s="83"/>
      <c r="L44" s="122"/>
      <c r="M44" s="122"/>
    </row>
    <row r="45" spans="1:13" s="82" customFormat="1" x14ac:dyDescent="0.2">
      <c r="A45" s="137" t="s">
        <v>63</v>
      </c>
      <c r="B45" s="138"/>
      <c r="C45" s="138"/>
      <c r="D45" s="138"/>
      <c r="E45" s="138"/>
      <c r="F45" s="138"/>
      <c r="G45" s="138"/>
      <c r="H45" s="138"/>
      <c r="I45" s="83"/>
      <c r="J45" s="83"/>
      <c r="K45" s="83"/>
      <c r="L45" s="122"/>
      <c r="M45" s="122"/>
    </row>
    <row r="46" spans="1:13" s="82" customFormat="1" x14ac:dyDescent="0.2">
      <c r="A46" s="137" t="s">
        <v>64</v>
      </c>
      <c r="B46" s="138"/>
      <c r="C46" s="138"/>
      <c r="D46" s="138"/>
      <c r="E46" s="138"/>
      <c r="F46" s="138"/>
      <c r="G46" s="138"/>
      <c r="H46" s="138"/>
      <c r="I46" s="83"/>
      <c r="J46" s="83"/>
      <c r="K46" s="83"/>
      <c r="L46" s="122"/>
      <c r="M46" s="122"/>
    </row>
    <row r="47" spans="1:13" s="82" customFormat="1" x14ac:dyDescent="0.2">
      <c r="A47" s="137" t="s">
        <v>65</v>
      </c>
      <c r="B47" s="138"/>
      <c r="C47" s="138"/>
      <c r="D47" s="138"/>
      <c r="E47" s="138"/>
      <c r="F47" s="138"/>
      <c r="G47" s="138"/>
      <c r="H47" s="138"/>
      <c r="I47" s="83"/>
      <c r="J47" s="83"/>
      <c r="K47" s="83"/>
      <c r="L47" s="122"/>
      <c r="M47" s="122"/>
    </row>
    <row r="48" spans="1:13" s="82" customFormat="1" x14ac:dyDescent="0.2">
      <c r="A48" s="137" t="s">
        <v>66</v>
      </c>
      <c r="B48" s="138"/>
      <c r="C48" s="138"/>
      <c r="D48" s="138"/>
      <c r="E48" s="138"/>
      <c r="F48" s="138"/>
      <c r="G48" s="138"/>
      <c r="H48" s="138"/>
      <c r="I48" s="83"/>
      <c r="J48" s="83"/>
      <c r="K48" s="83"/>
      <c r="L48" s="122"/>
      <c r="M48" s="122"/>
    </row>
    <row r="49" spans="1:13" s="82" customFormat="1" x14ac:dyDescent="0.2">
      <c r="A49" s="138"/>
      <c r="B49" s="138"/>
      <c r="C49" s="138"/>
      <c r="D49" s="138"/>
      <c r="E49" s="122"/>
      <c r="F49" s="83"/>
      <c r="G49" s="83"/>
      <c r="H49" s="83"/>
      <c r="I49" s="83"/>
      <c r="J49" s="83"/>
      <c r="K49" s="83"/>
      <c r="L49" s="122"/>
      <c r="M49" s="122"/>
    </row>
    <row r="50" spans="1:13" s="82" customFormat="1" x14ac:dyDescent="0.2">
      <c r="A50" s="138"/>
      <c r="B50" s="138"/>
      <c r="C50" s="138"/>
      <c r="D50" s="138"/>
      <c r="E50" s="122"/>
      <c r="F50" s="83"/>
      <c r="G50" s="83"/>
      <c r="H50" s="83"/>
      <c r="I50" s="83"/>
      <c r="J50" s="83"/>
      <c r="K50" s="83"/>
      <c r="L50" s="122"/>
      <c r="M50" s="122"/>
    </row>
    <row r="51" spans="1:13" x14ac:dyDescent="0.25">
      <c r="A51" s="142"/>
      <c r="B51" s="90"/>
      <c r="C51" s="90"/>
      <c r="D51" s="90"/>
      <c r="E51" s="90"/>
    </row>
  </sheetData>
  <mergeCells count="12">
    <mergeCell ref="L32:M32"/>
    <mergeCell ref="L33:M33"/>
    <mergeCell ref="L34:M34"/>
    <mergeCell ref="L35:M35"/>
    <mergeCell ref="A45:H45"/>
    <mergeCell ref="A46:H46"/>
    <mergeCell ref="A47:H47"/>
    <mergeCell ref="A49:D49"/>
    <mergeCell ref="A50:D50"/>
    <mergeCell ref="A43:H43"/>
    <mergeCell ref="A44:H44"/>
    <mergeCell ref="A48:H4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Igal Givon</cp:lastModifiedBy>
  <dcterms:created xsi:type="dcterms:W3CDTF">2019-04-21T16:28:24Z</dcterms:created>
  <dcterms:modified xsi:type="dcterms:W3CDTF">2019-05-02T11:36:27Z</dcterms:modified>
</cp:coreProperties>
</file>