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Gidi\Gidi\GOLAN\גולן 2018\"/>
    </mc:Choice>
  </mc:AlternateContent>
  <bookViews>
    <workbookView xWindow="0" yWindow="0" windowWidth="23040" windowHeight="8832" tabRatio="589"/>
  </bookViews>
  <sheets>
    <sheet name="אפריל" sheetId="1" r:id="rId1"/>
    <sheet name="Sheet2" sheetId="2" r:id="rId2"/>
    <sheet name="Sheet3" sheetId="3" r:id="rId3"/>
  </sheets>
  <definedNames>
    <definedName name="OLE_LINK2" localSheetId="0">אפריל!$AH$37</definedName>
  </definedNames>
  <calcPr calcId="152511" iterate="1" iterateCount="1"/>
</workbook>
</file>

<file path=xl/calcChain.xml><?xml version="1.0" encoding="utf-8"?>
<calcChain xmlns="http://schemas.openxmlformats.org/spreadsheetml/2006/main">
  <c r="Z31" i="1" l="1"/>
  <c r="T31" i="1"/>
  <c r="R31" i="1"/>
  <c r="N31" i="1"/>
  <c r="L31" i="1"/>
  <c r="H31" i="1"/>
  <c r="F31" i="1"/>
  <c r="D31" i="1"/>
  <c r="Z29" i="1"/>
  <c r="T29" i="1"/>
  <c r="R29" i="1"/>
  <c r="N29" i="1"/>
  <c r="L29" i="1"/>
  <c r="H29" i="1"/>
  <c r="F29" i="1"/>
  <c r="D29" i="1"/>
  <c r="Z27" i="1"/>
  <c r="T27" i="1"/>
  <c r="R27" i="1"/>
  <c r="N27" i="1"/>
  <c r="L27" i="1"/>
  <c r="H27" i="1"/>
  <c r="F27" i="1"/>
  <c r="D27" i="1"/>
  <c r="Z16" i="1"/>
  <c r="T16" i="1"/>
  <c r="R16" i="1"/>
  <c r="N16" i="1"/>
  <c r="L16" i="1"/>
  <c r="H16" i="1"/>
  <c r="F16" i="1"/>
  <c r="D16" i="1"/>
  <c r="T18" i="1"/>
  <c r="R18" i="1"/>
  <c r="N18" i="1"/>
  <c r="L18" i="1"/>
  <c r="H18" i="1"/>
  <c r="F18" i="1"/>
  <c r="D18" i="1"/>
  <c r="D28" i="1" l="1"/>
  <c r="F28" i="1"/>
  <c r="H28" i="1"/>
  <c r="L28" i="1"/>
  <c r="N28" i="1"/>
  <c r="R28" i="1"/>
  <c r="S28" i="1"/>
  <c r="Z28" i="1"/>
  <c r="AA28" i="1"/>
  <c r="AB28" i="1"/>
  <c r="AC28" i="1"/>
  <c r="AD28" i="1"/>
  <c r="AE28" i="1"/>
  <c r="T28" i="1"/>
</calcChain>
</file>

<file path=xl/sharedStrings.xml><?xml version="1.0" encoding="utf-8"?>
<sst xmlns="http://schemas.openxmlformats.org/spreadsheetml/2006/main" count="182" uniqueCount="102">
  <si>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</si>
  <si>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</si>
  <si>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</si>
  <si>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</si>
  <si>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</si>
  <si>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</si>
  <si>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</si>
  <si>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</si>
  <si>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</si>
  <si>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</si>
  <si>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אל שייך</t>
  </si>
  <si>
    <t>יוסיפון</t>
  </si>
  <si>
    <t>קוניטרה</t>
  </si>
  <si>
    <t>צינור ראשי</t>
  </si>
  <si>
    <t>מספר</t>
  </si>
  <si>
    <t>פני מים</t>
  </si>
  <si>
    <t>יציאה</t>
  </si>
  <si>
    <t>עומק</t>
  </si>
  <si>
    <t>טמפרטורה</t>
  </si>
  <si>
    <t>חמצן</t>
  </si>
  <si>
    <t>pH</t>
  </si>
  <si>
    <t>מוליכות חשמלית</t>
  </si>
  <si>
    <t>פוט' רדוקס</t>
  </si>
  <si>
    <t>עכירות</t>
  </si>
  <si>
    <t>SAR</t>
  </si>
  <si>
    <t>חנקה (N:NO3)</t>
  </si>
  <si>
    <t>אמון  (N:NH3)</t>
  </si>
  <si>
    <t>מגנזיום</t>
  </si>
  <si>
    <t>כלורופיל</t>
  </si>
  <si>
    <t>אצות</t>
  </si>
  <si>
    <t>נוספים</t>
  </si>
  <si>
    <t>גורמי סתימה</t>
  </si>
  <si>
    <t>זמן מכ"ס</t>
  </si>
  <si>
    <t>כלור מ"ג</t>
  </si>
  <si>
    <t>זרחן (PO4)מ"ג/ל</t>
  </si>
  <si>
    <t>ברזל מג/ל</t>
  </si>
  <si>
    <t>מנגן מג/ל</t>
  </si>
  <si>
    <t>כלור מאק"ל</t>
  </si>
  <si>
    <t>סידן</t>
  </si>
  <si>
    <t>מגנזיום  מג"ל</t>
  </si>
  <si>
    <t>סידן מג"ל</t>
  </si>
  <si>
    <t>סידן + מגנזיום</t>
  </si>
  <si>
    <t>קשיות מג"ל</t>
  </si>
  <si>
    <t>נתרן מאק"ל</t>
  </si>
  <si>
    <t>קופפודה בליטר</t>
  </si>
  <si>
    <t>רוטיפרה  בליטר</t>
  </si>
  <si>
    <t>נאופלי</t>
  </si>
  <si>
    <t>חנקן קלדהל מ"ג\ל</t>
  </si>
  <si>
    <t>זרחן מסיס</t>
  </si>
  <si>
    <t>בורון מסיס</t>
  </si>
  <si>
    <t>אשלגן כללי</t>
  </si>
  <si>
    <t>Navicula</t>
  </si>
  <si>
    <t>Chlorella</t>
  </si>
  <si>
    <t>Scenedesmus</t>
  </si>
  <si>
    <t>N.D</t>
  </si>
  <si>
    <t>&lt;0.5</t>
  </si>
  <si>
    <t>TDS</t>
  </si>
  <si>
    <t>אבץ מג/ל</t>
  </si>
  <si>
    <t>%חמצן רויה</t>
  </si>
  <si>
    <t>שברי זואופלנקטון</t>
  </si>
  <si>
    <t>קופפודה</t>
  </si>
  <si>
    <t>Raphidiopsis</t>
  </si>
  <si>
    <t>Palmella</t>
  </si>
  <si>
    <t>קלדוצרה בליטר</t>
  </si>
  <si>
    <t xml:space="preserve">קופפודה </t>
  </si>
  <si>
    <t>קלדוצרה</t>
  </si>
  <si>
    <t>רפש בקטריאלי</t>
  </si>
  <si>
    <t>TSS</t>
  </si>
  <si>
    <t>מאגר צור 39</t>
  </si>
  <si>
    <t>מאגר נס 32</t>
  </si>
  <si>
    <t>מאגר אורטל 66</t>
  </si>
  <si>
    <t>מאגר מיצר43</t>
  </si>
  <si>
    <t>ביצי בריוזואה</t>
  </si>
  <si>
    <t>פרוטוזואה מושבתית</t>
  </si>
  <si>
    <t>Planktospheria</t>
  </si>
  <si>
    <t>26.09.2018</t>
  </si>
  <si>
    <t>שברי ז.פ.</t>
  </si>
  <si>
    <t>ביצי בריאוזואה</t>
  </si>
  <si>
    <t>שברי ז.פ</t>
  </si>
  <si>
    <t>בריאוזואה</t>
  </si>
  <si>
    <t>**Oscillatoria</t>
  </si>
  <si>
    <t>**Navicula</t>
  </si>
  <si>
    <t>Anabena**</t>
  </si>
  <si>
    <t>Raphidiopsis*</t>
  </si>
  <si>
    <t>*Raphidiopsis</t>
  </si>
  <si>
    <t>Ankistrodesmus</t>
  </si>
  <si>
    <t>*Microcystis</t>
  </si>
  <si>
    <t>Planktonspheria</t>
  </si>
  <si>
    <t>Microcystis*</t>
  </si>
  <si>
    <t>Spirulina*</t>
  </si>
  <si>
    <t>Schenedesmus</t>
  </si>
  <si>
    <t>Synechococcus</t>
  </si>
  <si>
    <t>* כחוליות</t>
  </si>
  <si>
    <t>** כחוליות חוטיות</t>
  </si>
  <si>
    <t>נתרן מג"ל</t>
  </si>
  <si>
    <t>ממצאים והמלצות:</t>
  </si>
  <si>
    <t>1.  מוליכות חשמלית גבוהה במאגרים.</t>
  </si>
  <si>
    <t>2.  ריכוז אמוניה במאגר בני ישראל גבוה מעט מהרצוי</t>
  </si>
  <si>
    <t>3.  רכוזים נמוכים של ברזל ומנגן בכל המאגרים.</t>
  </si>
  <si>
    <t>4.  נוכחות אצות כחוליות במרבית המאגרים.</t>
  </si>
  <si>
    <t>5.  רכוז זואופלנקטון מעט גבהו מהרגיל.</t>
  </si>
  <si>
    <t>6.  זמני מכ"ס תקינים בכל המאגרים.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</si>
</sst>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6">
    <xf numFmtId="0" fontId="0" fillId="0" borderId="0" xfId="0"/>
    <xf numFmtId="0" fontId="2" fillId="0" borderId="18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/>
    </xf>
    <xf numFmtId="165" fontId="2" fillId="0" borderId="4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5" fontId="2" fillId="0" borderId="43" xfId="0" applyNumberFormat="1" applyFont="1" applyFill="1" applyBorder="1" applyAlignment="1">
      <alignment horizontal="center"/>
    </xf>
    <xf numFmtId="165" fontId="2" fillId="0" borderId="59" xfId="0" applyNumberFormat="1" applyFont="1" applyFill="1" applyBorder="1" applyAlignment="1">
      <alignment horizontal="center"/>
    </xf>
    <xf numFmtId="165" fontId="2" fillId="0" borderId="44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5" fontId="8" fillId="0" borderId="20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 readingOrder="2"/>
    </xf>
    <xf numFmtId="0" fontId="2" fillId="0" borderId="8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38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2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" fontId="4" fillId="0" borderId="47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2" fontId="4" fillId="0" borderId="64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top" wrapText="1" readingOrder="2"/>
    </xf>
    <xf numFmtId="165" fontId="4" fillId="0" borderId="4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2" fillId="0" borderId="64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0" fontId="2" fillId="0" borderId="65" xfId="0" applyNumberFormat="1" applyFont="1" applyFill="1" applyBorder="1" applyAlignment="1">
      <alignment horizontal="center"/>
    </xf>
    <xf numFmtId="165" fontId="4" fillId="0" borderId="44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54" xfId="0" applyNumberForma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165" fontId="2" fillId="0" borderId="45" xfId="0" applyNumberFormat="1" applyFont="1" applyFill="1" applyBorder="1" applyAlignment="1">
      <alignment horizontal="center"/>
    </xf>
    <xf numFmtId="165" fontId="2" fillId="0" borderId="50" xfId="0" applyNumberFormat="1" applyFont="1" applyFill="1" applyBorder="1" applyAlignment="1">
      <alignment horizontal="center"/>
    </xf>
    <xf numFmtId="165" fontId="2" fillId="0" borderId="45" xfId="0" applyNumberFormat="1" applyFont="1" applyFill="1" applyBorder="1" applyAlignment="1">
      <alignment horizontal="center" vertical="top" wrapText="1" readingOrder="2"/>
    </xf>
    <xf numFmtId="165" fontId="2" fillId="0" borderId="36" xfId="0" applyNumberFormat="1" applyFont="1" applyFill="1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165" fontId="2" fillId="0" borderId="56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68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 readingOrder="2"/>
    </xf>
    <xf numFmtId="1" fontId="2" fillId="0" borderId="25" xfId="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57" xfId="0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/>
    </xf>
    <xf numFmtId="0" fontId="2" fillId="0" borderId="58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2" fillId="0" borderId="51" xfId="0" applyNumberFormat="1" applyFont="1" applyFill="1" applyBorder="1" applyAlignment="1">
      <alignment horizontal="center"/>
    </xf>
    <xf numFmtId="0" fontId="2" fillId="0" borderId="63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 wrapText="1" readingOrder="2"/>
    </xf>
    <xf numFmtId="0" fontId="2" fillId="0" borderId="50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top" wrapText="1" readingOrder="2"/>
    </xf>
    <xf numFmtId="0" fontId="2" fillId="0" borderId="17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 readingOrder="2"/>
    </xf>
    <xf numFmtId="0" fontId="2" fillId="0" borderId="50" xfId="0" applyFont="1" applyFill="1" applyBorder="1" applyAlignment="1">
      <alignment horizontal="center" vertical="top" wrapText="1" readingOrder="2"/>
    </xf>
    <xf numFmtId="0" fontId="2" fillId="0" borderId="68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top" wrapText="1" readingOrder="2"/>
    </xf>
    <xf numFmtId="0" fontId="0" fillId="0" borderId="25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top" wrapText="1" readingOrder="2"/>
    </xf>
    <xf numFmtId="2" fontId="0" fillId="0" borderId="41" xfId="0" applyNumberForma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 wrapText="1" readingOrder="2"/>
    </xf>
    <xf numFmtId="0" fontId="9" fillId="0" borderId="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 readingOrder="2"/>
    </xf>
    <xf numFmtId="0" fontId="9" fillId="0" borderId="28" xfId="0" applyFont="1" applyFill="1" applyBorder="1" applyAlignment="1">
      <alignment horizontal="center"/>
    </xf>
    <xf numFmtId="0" fontId="0" fillId="0" borderId="55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165" fontId="2" fillId="0" borderId="31" xfId="0" applyNumberFormat="1" applyFont="1" applyFill="1" applyBorder="1" applyAlignment="1">
      <alignment horizontal="center"/>
    </xf>
    <xf numFmtId="165" fontId="2" fillId="0" borderId="32" xfId="0" applyNumberFormat="1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2" fontId="2" fillId="2" borderId="4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165" fontId="4" fillId="0" borderId="3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165" fontId="2" fillId="0" borderId="49" xfId="0" applyNumberFormat="1" applyFont="1" applyFill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4" fillId="0" borderId="53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5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69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7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50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40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24" xfId="0" applyFont="1" applyFill="1" applyBorder="1" applyAlignment="1">
      <alignment horizontal="center" vertical="top" wrapText="1" readingOrder="2"/>
    </xf>
    <xf numFmtId="0" fontId="2" fillId="0" borderId="48" xfId="0" applyFont="1" applyFill="1" applyBorder="1" applyAlignment="1">
      <alignment horizontal="center" vertical="top" wrapText="1" readingOrder="2"/>
    </xf>
    <xf numFmtId="0" fontId="2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top" wrapText="1" readingOrder="2"/>
    </xf>
    <xf numFmtId="0" fontId="2" fillId="0" borderId="67" xfId="0" applyFont="1" applyFill="1" applyBorder="1" applyAlignment="1">
      <alignment horizontal="center" vertical="top" wrapText="1" readingOrder="2"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readingOrder="2"/>
    </xf>
    <xf numFmtId="0" fontId="2" fillId="0" borderId="0" xfId="0" applyNumberFormat="1" applyFont="1" applyFill="1" applyBorder="1" applyAlignment="1">
      <alignment horizontal="center" readingOrder="2"/>
    </xf>
    <xf numFmtId="0" fontId="2" fillId="0" borderId="56" xfId="0" applyNumberFormat="1" applyFont="1" applyFill="1" applyBorder="1" applyAlignment="1">
      <alignment horizontal="center" readingOrder="2"/>
    </xf>
    <xf numFmtId="1" fontId="2" fillId="0" borderId="2" xfId="0" applyNumberFormat="1" applyFont="1" applyFill="1" applyBorder="1" applyAlignment="1">
      <alignment horizontal="center"/>
    </xf>
    <xf numFmtId="165" fontId="2" fillId="0" borderId="51" xfId="0" applyNumberFormat="1" applyFont="1" applyFill="1" applyBorder="1" applyAlignment="1">
      <alignment horizontal="center"/>
    </xf>
    <xf numFmtId="165" fontId="2" fillId="0" borderId="54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165" fontId="4" fillId="0" borderId="4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0" fillId="0" borderId="47" xfId="0" applyNumberForma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70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 vertical="top" wrapText="1" readingOrder="2"/>
    </xf>
    <xf numFmtId="165" fontId="2" fillId="0" borderId="26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1" fontId="2" fillId="0" borderId="70" xfId="0" applyNumberFormat="1" applyFont="1" applyFill="1" applyBorder="1" applyAlignment="1">
      <alignment horizontal="center"/>
    </xf>
    <xf numFmtId="0" fontId="2" fillId="0" borderId="7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165" fontId="2" fillId="0" borderId="72" xfId="0" applyNumberFormat="1" applyFon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65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6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6" fontId="2" fillId="0" borderId="47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2" fontId="4" fillId="0" borderId="55" xfId="0" applyNumberFormat="1" applyFont="1" applyFill="1" applyBorder="1" applyAlignment="1">
      <alignment horizontal="center"/>
    </xf>
    <xf numFmtId="0" fontId="2" fillId="2" borderId="42" xfId="0" applyNumberFormat="1" applyFont="1" applyFill="1" applyBorder="1" applyAlignment="1">
      <alignment horizontal="center"/>
    </xf>
    <xf numFmtId="0" fontId="2" fillId="2" borderId="25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top" wrapText="1" readingOrder="2"/>
    </xf>
    <xf numFmtId="0" fontId="2" fillId="3" borderId="21" xfId="0" applyFont="1" applyFill="1" applyBorder="1" applyAlignment="1">
      <alignment horizontal="center" vertical="top" wrapText="1" readingOrder="2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top" wrapText="1" readingOrder="2"/>
    </xf>
    <xf numFmtId="0" fontId="2" fillId="0" borderId="63" xfId="0" applyFont="1" applyFill="1" applyBorder="1" applyAlignment="1">
      <alignment horizontal="center" vertical="top" wrapText="1" readingOrder="2"/>
    </xf>
    <xf numFmtId="0" fontId="2" fillId="3" borderId="51" xfId="0" applyFont="1" applyFill="1" applyBorder="1" applyAlignment="1">
      <alignment horizontal="center" vertical="top" wrapText="1" readingOrder="2"/>
    </xf>
    <xf numFmtId="0" fontId="2" fillId="3" borderId="59" xfId="0" applyFont="1" applyFill="1" applyBorder="1" applyAlignment="1">
      <alignment horizontal="center" vertical="top" wrapText="1" readingOrder="2"/>
    </xf>
    <xf numFmtId="0" fontId="2" fillId="0" borderId="52" xfId="0" applyNumberFormat="1" applyFont="1" applyFill="1" applyBorder="1" applyAlignment="1">
      <alignment horizontal="center"/>
    </xf>
    <xf numFmtId="0" fontId="2" fillId="0" borderId="58" xfId="0" applyNumberFormat="1" applyFont="1" applyFill="1" applyBorder="1" applyAlignment="1">
      <alignment horizontal="center"/>
    </xf>
    <xf numFmtId="0" fontId="0" fillId="0" borderId="61" xfId="0" applyNumberForma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/>
    </xf>
    <xf numFmtId="0" fontId="4" fillId="0" borderId="60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top" wrapText="1" readingOrder="2"/>
    </xf>
    <xf numFmtId="0" fontId="2" fillId="0" borderId="58" xfId="0" applyFont="1" applyFill="1" applyBorder="1" applyAlignment="1">
      <alignment horizontal="center" vertical="top" wrapText="1" readingOrder="2"/>
    </xf>
    <xf numFmtId="0" fontId="2" fillId="0" borderId="4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0" fillId="0" borderId="62" xfId="0" applyNumberForma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 vertical="top" wrapText="1" readingOrder="2"/>
    </xf>
    <xf numFmtId="0" fontId="2" fillId="0" borderId="59" xfId="0" applyFont="1" applyFill="1" applyBorder="1" applyAlignment="1">
      <alignment horizontal="center" vertical="top" wrapText="1" readingOrder="2"/>
    </xf>
    <xf numFmtId="0" fontId="2" fillId="0" borderId="15" xfId="0" applyNumberFormat="1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 vertical="top" wrapText="1" readingOrder="2"/>
    </xf>
    <xf numFmtId="0" fontId="2" fillId="3" borderId="58" xfId="0" applyFont="1" applyFill="1" applyBorder="1" applyAlignment="1">
      <alignment horizontal="center" vertical="top" wrapText="1" readingOrder="2"/>
    </xf>
    <xf numFmtId="0" fontId="2" fillId="0" borderId="40" xfId="0" applyFont="1" applyFill="1" applyBorder="1" applyAlignment="1">
      <alignment horizontal="center" vertical="top" wrapText="1" readingOrder="2"/>
    </xf>
    <xf numFmtId="0" fontId="2" fillId="0" borderId="41" xfId="0" applyFont="1" applyFill="1" applyBorder="1" applyAlignment="1">
      <alignment horizontal="center" vertical="top" wrapText="1" readingOrder="2"/>
    </xf>
    <xf numFmtId="0" fontId="2" fillId="0" borderId="0" xfId="0" applyFont="1" applyFill="1" applyBorder="1" applyAlignment="1">
      <alignment horizontal="center" vertical="top" wrapText="1" readingOrder="2"/>
    </xf>
    <xf numFmtId="0" fontId="2" fillId="0" borderId="49" xfId="0" applyFont="1" applyFill="1" applyBorder="1" applyAlignment="1">
      <alignment horizontal="center" vertical="top" wrapText="1" readingOrder="2"/>
    </xf>
    <xf numFmtId="0" fontId="2" fillId="0" borderId="50" xfId="0" applyFont="1" applyFill="1" applyBorder="1" applyAlignment="1">
      <alignment horizontal="center" vertical="top" wrapText="1" readingOrder="2"/>
    </xf>
    <xf numFmtId="0" fontId="2" fillId="3" borderId="51" xfId="0" applyFont="1" applyFill="1" applyBorder="1" applyAlignment="1">
      <alignment horizontal="center"/>
    </xf>
    <xf numFmtId="0" fontId="2" fillId="3" borderId="6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 wrapText="1" readingOrder="2"/>
    </xf>
    <xf numFmtId="0" fontId="2" fillId="0" borderId="45" xfId="0" applyFont="1" applyFill="1" applyBorder="1" applyAlignment="1">
      <alignment horizontal="center" vertical="top" wrapText="1" readingOrder="2"/>
    </xf>
    <xf numFmtId="0" fontId="2" fillId="0" borderId="17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17" xfId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top" wrapText="1" readingOrder="2"/>
    </xf>
    <xf numFmtId="0" fontId="2" fillId="0" borderId="51" xfId="0" applyNumberFormat="1" applyFont="1" applyFill="1" applyBorder="1" applyAlignment="1">
      <alignment horizontal="center"/>
    </xf>
    <xf numFmtId="0" fontId="2" fillId="0" borderId="63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top" wrapText="1" readingOrder="2"/>
    </xf>
    <xf numFmtId="0" fontId="2" fillId="0" borderId="32" xfId="0" applyFont="1" applyFill="1" applyBorder="1" applyAlignment="1">
      <alignment horizontal="center" vertical="top" wrapText="1" readingOrder="2"/>
    </xf>
    <xf numFmtId="0" fontId="2" fillId="0" borderId="4" xfId="0" applyNumberFormat="1" applyFont="1" applyFill="1" applyBorder="1" applyAlignment="1">
      <alignment horizontal="right" readingOrder="2"/>
    </xf>
    <xf numFmtId="0" fontId="2" fillId="0" borderId="0" xfId="0" applyNumberFormat="1" applyFont="1" applyFill="1" applyBorder="1" applyAlignment="1">
      <alignment horizontal="right" readingOrder="2"/>
    </xf>
    <xf numFmtId="0" fontId="2" fillId="0" borderId="33" xfId="0" applyNumberFormat="1" applyFont="1" applyFill="1" applyBorder="1" applyAlignment="1">
      <alignment horizontal="right" readingOrder="2"/>
    </xf>
    <xf numFmtId="0" fontId="2" fillId="0" borderId="54" xfId="0" applyNumberFormat="1" applyFont="1" applyFill="1" applyBorder="1" applyAlignment="1">
      <alignment horizontal="right" readingOrder="2"/>
    </xf>
    <xf numFmtId="0" fontId="2" fillId="0" borderId="62" xfId="0" applyNumberFormat="1" applyFont="1" applyFill="1" applyBorder="1" applyAlignment="1">
      <alignment horizontal="right" readingOrder="2"/>
    </xf>
    <xf numFmtId="0" fontId="2" fillId="0" borderId="57" xfId="0" applyNumberFormat="1" applyFont="1" applyFill="1" applyBorder="1" applyAlignment="1">
      <alignment horizontal="right" readingOrder="2"/>
    </xf>
    <xf numFmtId="0" fontId="2" fillId="0" borderId="2" xfId="0" applyNumberFormat="1" applyFont="1" applyFill="1" applyBorder="1" applyAlignment="1">
      <alignment horizontal="right" readingOrder="2"/>
    </xf>
    <xf numFmtId="0" fontId="2" fillId="0" borderId="61" xfId="0" applyNumberFormat="1" applyFont="1" applyFill="1" applyBorder="1" applyAlignment="1">
      <alignment horizontal="right" readingOrder="2"/>
    </xf>
    <xf numFmtId="0" fontId="2" fillId="0" borderId="19" xfId="0" applyNumberFormat="1" applyFont="1" applyFill="1" applyBorder="1" applyAlignment="1">
      <alignment horizontal="right" readingOrder="2"/>
    </xf>
    <xf numFmtId="0" fontId="2" fillId="0" borderId="54" xfId="0" applyNumberFormat="1" applyFont="1" applyFill="1" applyBorder="1" applyAlignment="1">
      <alignment horizontal="center"/>
    </xf>
    <xf numFmtId="0" fontId="2" fillId="0" borderId="57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237067</xdr:colOff>
      <xdr:row>55</xdr:row>
      <xdr:rowOff>137583</xdr:rowOff>
    </xdr:from>
    <xdr:to>
      <xdr:col>3</xdr:col>
      <xdr:colOff>282786</xdr:colOff>
      <xdr:row>56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5035250" y="10160000"/>
          <a:ext cx="45719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endParaRPr lang="he-I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0"/>
  <sheetViews>
    <sheetView rightToLeft="1" tabSelected="1" zoomScale="50" zoomScaleNormal="50" workbookViewId="0">
      <pane xSplit="12" ySplit="17" topLeftCell="M36" activePane="bottomRight" state="frozen"/>
      <selection pane="topRight" activeCell="M1" sqref="M1"/>
      <selection pane="bottomLeft" activeCell="A15" sqref="A15"/>
      <selection pane="bottomRight" activeCell="N64" sqref="N64"/>
    </sheetView>
  </sheetViews>
  <sheetFormatPr defaultColWidth="9.109375" defaultRowHeight="13.2" x14ac:dyDescent="0.25"/>
  <cols>
    <col min="1" max="1" width="18.44140625" style="224" customWidth="1"/>
    <col min="2" max="2" width="12.6640625" style="223" customWidth="1"/>
    <col min="3" max="25" width="12.6640625" style="224" customWidth="1"/>
    <col min="26" max="26" width="21.109375" style="226" customWidth="1"/>
    <col min="27" max="27" width="9.33203125" style="226" hidden="1" customWidth="1"/>
    <col min="28" max="32" width="20.88671875" style="226" customWidth="1"/>
    <col min="33" max="33" width="18.44140625" style="226" customWidth="1"/>
    <col min="34" max="16384" width="9.109375" style="224"/>
  </cols>
  <sheetData>
    <row r="1" spans="1:50" ht="18" thickBot="1" x14ac:dyDescent="0.35">
      <c r="A1" s="222" t="s">
        <v>75</v>
      </c>
      <c r="L1" s="328"/>
      <c r="M1" s="328"/>
      <c r="Z1" s="225"/>
      <c r="AA1" s="225"/>
      <c r="AB1" s="225"/>
      <c r="AC1" s="225"/>
      <c r="AD1" s="225"/>
      <c r="AE1" s="225"/>
      <c r="AG1" s="227"/>
    </row>
    <row r="2" spans="1:50" ht="15.6" thickBot="1" x14ac:dyDescent="0.3">
      <c r="A2" s="100" t="s">
        <v>0</v>
      </c>
      <c r="B2" s="302" t="s">
        <v>1</v>
      </c>
      <c r="C2" s="303"/>
      <c r="D2" s="334" t="s">
        <v>2</v>
      </c>
      <c r="E2" s="347"/>
      <c r="F2" s="302" t="s">
        <v>3</v>
      </c>
      <c r="G2" s="303"/>
      <c r="H2" s="346" t="s">
        <v>4</v>
      </c>
      <c r="I2" s="346"/>
      <c r="J2" s="302" t="s">
        <v>5</v>
      </c>
      <c r="K2" s="347"/>
      <c r="L2" s="348" t="s">
        <v>6</v>
      </c>
      <c r="M2" s="349"/>
      <c r="N2" s="302" t="s">
        <v>7</v>
      </c>
      <c r="O2" s="303"/>
      <c r="P2" s="334" t="s">
        <v>8</v>
      </c>
      <c r="Q2" s="347"/>
      <c r="R2" s="302" t="s">
        <v>9</v>
      </c>
      <c r="S2" s="303"/>
      <c r="T2" s="334" t="s">
        <v>10</v>
      </c>
      <c r="U2" s="303"/>
      <c r="V2" s="334" t="s">
        <v>11</v>
      </c>
      <c r="W2" s="303"/>
      <c r="X2" s="330" t="s">
        <v>12</v>
      </c>
      <c r="Y2" s="331"/>
      <c r="Z2" s="18" t="s">
        <v>13</v>
      </c>
      <c r="AA2" s="228"/>
      <c r="AB2" s="180" t="s">
        <v>68</v>
      </c>
      <c r="AC2" s="1" t="s">
        <v>69</v>
      </c>
      <c r="AD2" s="180" t="s">
        <v>70</v>
      </c>
      <c r="AE2" s="1" t="s">
        <v>71</v>
      </c>
      <c r="AF2" s="5"/>
      <c r="AG2" s="5"/>
    </row>
    <row r="3" spans="1:50" ht="15.6" thickBot="1" x14ac:dyDescent="0.3">
      <c r="A3" s="114" t="s">
        <v>14</v>
      </c>
      <c r="B3" s="174">
        <v>1</v>
      </c>
      <c r="C3" s="159">
        <v>2</v>
      </c>
      <c r="D3" s="2">
        <v>3</v>
      </c>
      <c r="E3" s="3">
        <v>4</v>
      </c>
      <c r="F3" s="174">
        <v>5</v>
      </c>
      <c r="G3" s="4">
        <v>6</v>
      </c>
      <c r="H3" s="5">
        <v>7</v>
      </c>
      <c r="I3" s="5">
        <v>8</v>
      </c>
      <c r="J3" s="174">
        <v>9</v>
      </c>
      <c r="K3" s="4">
        <v>10</v>
      </c>
      <c r="L3" s="2">
        <v>11</v>
      </c>
      <c r="M3" s="3">
        <v>12</v>
      </c>
      <c r="N3" s="174">
        <v>13</v>
      </c>
      <c r="O3" s="4">
        <v>14</v>
      </c>
      <c r="P3" s="2">
        <v>15</v>
      </c>
      <c r="Q3" s="3">
        <v>16</v>
      </c>
      <c r="R3" s="174">
        <v>17</v>
      </c>
      <c r="S3" s="4">
        <v>18</v>
      </c>
      <c r="T3" s="2">
        <v>19</v>
      </c>
      <c r="U3" s="4">
        <v>20</v>
      </c>
      <c r="V3" s="287">
        <v>21</v>
      </c>
      <c r="W3" s="76">
        <v>22</v>
      </c>
      <c r="X3" s="6">
        <v>24</v>
      </c>
      <c r="Y3" s="7">
        <v>25</v>
      </c>
      <c r="Z3" s="6">
        <v>26</v>
      </c>
      <c r="AA3" s="184"/>
      <c r="AB3" s="181"/>
      <c r="AC3" s="21"/>
      <c r="AD3" s="181"/>
      <c r="AE3" s="21"/>
      <c r="AF3" s="5"/>
      <c r="AG3" s="5"/>
    </row>
    <row r="4" spans="1:50" ht="15.6" thickBot="1" x14ac:dyDescent="0.3">
      <c r="A4" s="8"/>
      <c r="B4" s="9"/>
      <c r="C4" s="154"/>
      <c r="D4" s="10" t="s">
        <v>15</v>
      </c>
      <c r="E4" s="11" t="s">
        <v>16</v>
      </c>
      <c r="F4" s="9" t="s">
        <v>15</v>
      </c>
      <c r="G4" s="12" t="s">
        <v>16</v>
      </c>
      <c r="H4" s="13" t="s">
        <v>15</v>
      </c>
      <c r="I4" s="11" t="s">
        <v>16</v>
      </c>
      <c r="J4" s="14" t="s">
        <v>15</v>
      </c>
      <c r="K4" s="15" t="s">
        <v>16</v>
      </c>
      <c r="L4" s="10" t="s">
        <v>15</v>
      </c>
      <c r="M4" s="11" t="s">
        <v>16</v>
      </c>
      <c r="N4" s="14" t="s">
        <v>15</v>
      </c>
      <c r="O4" s="15" t="s">
        <v>16</v>
      </c>
      <c r="P4" s="10" t="s">
        <v>15</v>
      </c>
      <c r="Q4" s="11" t="s">
        <v>16</v>
      </c>
      <c r="R4" s="14" t="s">
        <v>15</v>
      </c>
      <c r="S4" s="15" t="s">
        <v>16</v>
      </c>
      <c r="T4" s="10" t="s">
        <v>15</v>
      </c>
      <c r="U4" s="15" t="s">
        <v>16</v>
      </c>
      <c r="V4" s="18" t="s">
        <v>15</v>
      </c>
      <c r="W4" s="259" t="s">
        <v>16</v>
      </c>
      <c r="X4" s="106" t="s">
        <v>15</v>
      </c>
      <c r="Y4" s="16" t="s">
        <v>16</v>
      </c>
      <c r="Z4" s="9"/>
      <c r="AA4" s="185"/>
      <c r="AB4" s="106"/>
      <c r="AC4" s="50"/>
      <c r="AD4" s="106"/>
      <c r="AE4" s="50"/>
      <c r="AF4" s="5"/>
      <c r="AG4" s="5"/>
    </row>
    <row r="5" spans="1:50" ht="15.6" thickBot="1" x14ac:dyDescent="0.3">
      <c r="A5" s="169" t="s">
        <v>17</v>
      </c>
      <c r="B5" s="162"/>
      <c r="C5" s="173"/>
      <c r="D5" s="162"/>
      <c r="E5" s="164"/>
      <c r="F5" s="162"/>
      <c r="G5" s="163"/>
      <c r="H5" s="165"/>
      <c r="I5" s="164"/>
      <c r="J5" s="162"/>
      <c r="K5" s="163"/>
      <c r="L5" s="162"/>
      <c r="M5" s="164"/>
      <c r="N5" s="162"/>
      <c r="O5" s="163"/>
      <c r="P5" s="165"/>
      <c r="Q5" s="164"/>
      <c r="R5" s="18"/>
      <c r="S5" s="259"/>
      <c r="T5" s="173"/>
      <c r="U5" s="36"/>
      <c r="V5" s="18"/>
      <c r="W5" s="259"/>
      <c r="X5" s="165"/>
      <c r="Y5" s="173"/>
      <c r="Z5" s="162"/>
      <c r="AA5" s="199"/>
      <c r="AB5" s="165"/>
      <c r="AC5" s="36"/>
      <c r="AD5" s="165"/>
      <c r="AE5" s="36"/>
      <c r="AF5" s="5"/>
      <c r="AG5" s="5"/>
    </row>
    <row r="6" spans="1:50" ht="15" x14ac:dyDescent="0.25">
      <c r="A6" s="21" t="s">
        <v>18</v>
      </c>
      <c r="B6" s="107"/>
      <c r="C6" s="109"/>
      <c r="D6" s="206">
        <v>27</v>
      </c>
      <c r="E6" s="107"/>
      <c r="F6" s="108">
        <v>27</v>
      </c>
      <c r="G6" s="260"/>
      <c r="H6" s="261">
        <v>27</v>
      </c>
      <c r="I6" s="107"/>
      <c r="J6" s="206"/>
      <c r="K6" s="107"/>
      <c r="L6" s="108">
        <v>27</v>
      </c>
      <c r="M6" s="109"/>
      <c r="N6" s="206">
        <v>26</v>
      </c>
      <c r="O6" s="107"/>
      <c r="P6" s="108"/>
      <c r="Q6" s="251"/>
      <c r="R6" s="260">
        <v>26</v>
      </c>
      <c r="S6" s="261"/>
      <c r="T6" s="218">
        <v>28</v>
      </c>
      <c r="U6" s="251"/>
      <c r="V6" s="260"/>
      <c r="W6" s="261"/>
      <c r="X6" s="218"/>
      <c r="Y6" s="108"/>
      <c r="Z6" s="109">
        <v>27</v>
      </c>
      <c r="AA6" s="186"/>
      <c r="AB6" s="107">
        <v>27</v>
      </c>
      <c r="AC6" s="207">
        <v>27</v>
      </c>
      <c r="AD6" s="107">
        <v>26</v>
      </c>
      <c r="AE6" s="207">
        <v>27</v>
      </c>
      <c r="AF6" s="136"/>
      <c r="AG6" s="5"/>
    </row>
    <row r="7" spans="1:50" ht="15" x14ac:dyDescent="0.25">
      <c r="A7" s="24" t="s">
        <v>19</v>
      </c>
      <c r="B7" s="25"/>
      <c r="C7" s="22"/>
      <c r="D7" s="23">
        <v>6</v>
      </c>
      <c r="E7" s="25"/>
      <c r="F7" s="27">
        <v>6.1</v>
      </c>
      <c r="G7" s="22"/>
      <c r="H7" s="23">
        <v>5.9</v>
      </c>
      <c r="I7" s="25"/>
      <c r="J7" s="23"/>
      <c r="K7" s="25"/>
      <c r="L7" s="27">
        <v>6</v>
      </c>
      <c r="M7" s="22"/>
      <c r="N7" s="23">
        <v>5.9</v>
      </c>
      <c r="O7" s="25"/>
      <c r="P7" s="27"/>
      <c r="Q7" s="129"/>
      <c r="R7" s="22">
        <v>6.1</v>
      </c>
      <c r="S7" s="23"/>
      <c r="T7" s="130">
        <v>6.6</v>
      </c>
      <c r="U7" s="129"/>
      <c r="V7" s="22"/>
      <c r="W7" s="23"/>
      <c r="X7" s="130"/>
      <c r="Y7" s="27"/>
      <c r="Z7" s="22">
        <v>6</v>
      </c>
      <c r="AA7" s="187"/>
      <c r="AB7" s="25">
        <v>6</v>
      </c>
      <c r="AC7" s="28">
        <v>5.8</v>
      </c>
      <c r="AD7" s="25">
        <v>6.1</v>
      </c>
      <c r="AE7" s="28">
        <v>6.1</v>
      </c>
      <c r="AF7" s="136"/>
      <c r="AG7" s="5"/>
    </row>
    <row r="8" spans="1:50" ht="15" x14ac:dyDescent="0.25">
      <c r="A8" s="24" t="s">
        <v>58</v>
      </c>
      <c r="B8" s="25"/>
      <c r="C8" s="22"/>
      <c r="D8" s="23"/>
      <c r="E8" s="25"/>
      <c r="F8" s="27"/>
      <c r="G8" s="22"/>
      <c r="H8" s="23"/>
      <c r="I8" s="25"/>
      <c r="J8" s="23"/>
      <c r="K8" s="25"/>
      <c r="L8" s="27"/>
      <c r="M8" s="22"/>
      <c r="N8" s="23"/>
      <c r="O8" s="25"/>
      <c r="P8" s="27"/>
      <c r="Q8" s="129"/>
      <c r="R8" s="22"/>
      <c r="S8" s="23"/>
      <c r="T8" s="130"/>
      <c r="U8" s="129"/>
      <c r="V8" s="22"/>
      <c r="W8" s="23"/>
      <c r="X8" s="130"/>
      <c r="Y8" s="27"/>
      <c r="Z8" s="22"/>
      <c r="AA8" s="187"/>
      <c r="AB8" s="25"/>
      <c r="AC8" s="28"/>
      <c r="AD8" s="25"/>
      <c r="AE8" s="28"/>
      <c r="AF8" s="136"/>
      <c r="AG8" s="5"/>
    </row>
    <row r="9" spans="1:50" ht="15" x14ac:dyDescent="0.25">
      <c r="A9" s="29" t="s">
        <v>20</v>
      </c>
      <c r="B9" s="25"/>
      <c r="C9" s="22"/>
      <c r="D9" s="23">
        <v>8</v>
      </c>
      <c r="E9" s="25"/>
      <c r="F9" s="27">
        <v>8.1</v>
      </c>
      <c r="G9" s="22"/>
      <c r="H9" s="23">
        <v>7.9</v>
      </c>
      <c r="I9" s="25"/>
      <c r="J9" s="23"/>
      <c r="K9" s="25"/>
      <c r="L9" s="27">
        <v>7.9</v>
      </c>
      <c r="M9" s="22"/>
      <c r="N9" s="23">
        <v>7.9</v>
      </c>
      <c r="O9" s="25"/>
      <c r="P9" s="27"/>
      <c r="Q9" s="129"/>
      <c r="R9" s="22">
        <v>7.9</v>
      </c>
      <c r="S9" s="23"/>
      <c r="T9" s="130">
        <v>8.1999999999999993</v>
      </c>
      <c r="U9" s="129"/>
      <c r="V9" s="22"/>
      <c r="W9" s="23"/>
      <c r="X9" s="130"/>
      <c r="Y9" s="27"/>
      <c r="Z9" s="22">
        <v>8</v>
      </c>
      <c r="AA9" s="187"/>
      <c r="AB9" s="25">
        <v>7.9</v>
      </c>
      <c r="AC9" s="28">
        <v>8</v>
      </c>
      <c r="AD9" s="25">
        <v>8</v>
      </c>
      <c r="AE9" s="28">
        <v>8</v>
      </c>
      <c r="AF9" s="136"/>
      <c r="AG9" s="5"/>
    </row>
    <row r="10" spans="1:50" ht="15" x14ac:dyDescent="0.25">
      <c r="A10" s="29" t="s">
        <v>21</v>
      </c>
      <c r="B10" s="30"/>
      <c r="C10" s="78"/>
      <c r="D10" s="33">
        <v>0.98</v>
      </c>
      <c r="E10" s="30"/>
      <c r="F10" s="208">
        <v>1.1499999999999999</v>
      </c>
      <c r="G10" s="32"/>
      <c r="H10" s="33"/>
      <c r="I10" s="30"/>
      <c r="J10" s="33"/>
      <c r="K10" s="79"/>
      <c r="L10" s="31"/>
      <c r="M10" s="32"/>
      <c r="N10" s="33"/>
      <c r="P10" s="31"/>
      <c r="Q10" s="78"/>
      <c r="R10" s="32"/>
      <c r="S10" s="33"/>
      <c r="T10" s="219"/>
      <c r="U10" s="78"/>
      <c r="V10" s="32"/>
      <c r="W10" s="33"/>
      <c r="X10" s="219"/>
      <c r="Y10" s="31"/>
      <c r="Z10" s="32"/>
      <c r="AA10" s="187"/>
      <c r="AB10" s="30"/>
      <c r="AC10" s="34"/>
      <c r="AD10" s="30"/>
      <c r="AE10" s="34"/>
      <c r="AF10" s="151"/>
      <c r="AG10" s="5"/>
    </row>
    <row r="11" spans="1:50" ht="15" x14ac:dyDescent="0.25">
      <c r="A11" s="24" t="s">
        <v>56</v>
      </c>
      <c r="B11" s="30"/>
      <c r="C11" s="78"/>
      <c r="D11" s="33"/>
      <c r="E11" s="30"/>
      <c r="F11" s="31"/>
      <c r="G11" s="32"/>
      <c r="H11" s="33"/>
      <c r="I11" s="30"/>
      <c r="J11" s="33"/>
      <c r="K11" s="79"/>
      <c r="L11" s="31"/>
      <c r="M11" s="32"/>
      <c r="N11" s="33"/>
      <c r="O11" s="30"/>
      <c r="P11" s="31"/>
      <c r="Q11" s="78"/>
      <c r="R11" s="32"/>
      <c r="S11" s="33"/>
      <c r="T11" s="219"/>
      <c r="U11" s="78"/>
      <c r="V11" s="32"/>
      <c r="W11" s="33"/>
      <c r="X11" s="219"/>
      <c r="Y11" s="31"/>
      <c r="Z11" s="32"/>
      <c r="AA11" s="187"/>
      <c r="AB11" s="30"/>
      <c r="AC11" s="34"/>
      <c r="AD11" s="30"/>
      <c r="AE11" s="34"/>
      <c r="AF11" s="151"/>
      <c r="AG11" s="5"/>
    </row>
    <row r="12" spans="1:50" ht="15" x14ac:dyDescent="0.25">
      <c r="A12" s="17" t="s">
        <v>22</v>
      </c>
      <c r="B12" s="10"/>
      <c r="C12" s="14"/>
      <c r="D12" s="15">
        <v>60</v>
      </c>
      <c r="E12" s="10"/>
      <c r="F12" s="11">
        <v>65</v>
      </c>
      <c r="G12" s="14"/>
      <c r="H12" s="15">
        <v>70</v>
      </c>
      <c r="I12" s="10"/>
      <c r="J12" s="15"/>
      <c r="K12" s="10"/>
      <c r="L12" s="11">
        <v>65</v>
      </c>
      <c r="M12" s="14"/>
      <c r="N12" s="15">
        <v>60</v>
      </c>
      <c r="O12" s="10"/>
      <c r="P12" s="11"/>
      <c r="Q12" s="8"/>
      <c r="R12" s="48">
        <v>55</v>
      </c>
      <c r="S12" s="49"/>
      <c r="T12" s="13">
        <v>65</v>
      </c>
      <c r="U12" s="8"/>
      <c r="V12" s="48"/>
      <c r="W12" s="49"/>
      <c r="X12" s="13"/>
      <c r="Y12" s="11"/>
      <c r="Z12" s="48">
        <v>65</v>
      </c>
      <c r="AA12" s="187"/>
      <c r="AB12" s="81">
        <v>65</v>
      </c>
      <c r="AC12" s="29">
        <v>70</v>
      </c>
      <c r="AD12" s="81">
        <v>60</v>
      </c>
      <c r="AE12" s="29">
        <v>70</v>
      </c>
      <c r="AF12" s="5"/>
      <c r="AG12" s="5"/>
    </row>
    <row r="13" spans="1:50" s="230" customFormat="1" ht="15" customHeight="1" x14ac:dyDescent="0.25">
      <c r="A13" s="35" t="s">
        <v>28</v>
      </c>
      <c r="B13" s="22"/>
      <c r="C13" s="129"/>
      <c r="D13" s="23">
        <v>14.66</v>
      </c>
      <c r="E13" s="130"/>
      <c r="F13" s="27">
        <v>7.0289999999999999</v>
      </c>
      <c r="G13" s="129"/>
      <c r="H13" s="23">
        <v>19.25</v>
      </c>
      <c r="I13" s="130"/>
      <c r="J13" s="23"/>
      <c r="K13" s="22"/>
      <c r="L13" s="26">
        <v>8.4619999999999997</v>
      </c>
      <c r="M13" s="129"/>
      <c r="N13" s="23">
        <v>29.37</v>
      </c>
      <c r="O13" s="130"/>
      <c r="P13" s="27"/>
      <c r="Q13" s="131"/>
      <c r="R13" s="262">
        <v>9.0850000000000009</v>
      </c>
      <c r="S13" s="23"/>
      <c r="T13" s="130">
        <v>14.75</v>
      </c>
      <c r="U13" s="129"/>
      <c r="V13" s="22"/>
      <c r="W13" s="23"/>
      <c r="X13" s="130"/>
      <c r="Y13" s="27"/>
      <c r="Z13" s="22">
        <v>6.3280000000000003</v>
      </c>
      <c r="AA13" s="188"/>
      <c r="AB13" s="25">
        <v>51.88</v>
      </c>
      <c r="AC13" s="28">
        <v>7.0359999999999996</v>
      </c>
      <c r="AD13" s="25">
        <v>34.36</v>
      </c>
      <c r="AE13" s="28">
        <v>23.5</v>
      </c>
      <c r="AF13" s="136"/>
      <c r="AG13" s="5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</row>
    <row r="14" spans="1:50" s="229" customFormat="1" ht="15.6" thickBot="1" x14ac:dyDescent="0.3">
      <c r="A14" s="82" t="s">
        <v>23</v>
      </c>
      <c r="B14" s="83"/>
      <c r="C14" s="132"/>
      <c r="D14" s="133">
        <v>0.73899999999999999</v>
      </c>
      <c r="E14" s="134"/>
      <c r="F14" s="135">
        <v>0.57099999999999995</v>
      </c>
      <c r="G14" s="132"/>
      <c r="H14" s="133">
        <v>1.0349999999999999</v>
      </c>
      <c r="I14" s="269"/>
      <c r="J14" s="133"/>
      <c r="K14" s="136"/>
      <c r="L14" s="135">
        <v>1.085</v>
      </c>
      <c r="M14" s="132"/>
      <c r="N14" s="133">
        <v>1.05</v>
      </c>
      <c r="O14" s="134"/>
      <c r="P14" s="135"/>
      <c r="Q14" s="252"/>
      <c r="R14" s="202">
        <v>0.5</v>
      </c>
      <c r="S14" s="203"/>
      <c r="T14" s="136">
        <v>1.002</v>
      </c>
      <c r="U14" s="288"/>
      <c r="V14" s="263"/>
      <c r="W14" s="264"/>
      <c r="X14" s="136"/>
      <c r="Y14" s="135"/>
      <c r="Z14" s="202">
        <v>0.57399999999999995</v>
      </c>
      <c r="AA14" s="203"/>
      <c r="AB14" s="204">
        <v>1.256</v>
      </c>
      <c r="AC14" s="205">
        <v>0.67300000000000004</v>
      </c>
      <c r="AD14" s="204">
        <v>2.0950000000000002</v>
      </c>
      <c r="AE14" s="205">
        <v>2.6579999999999999</v>
      </c>
      <c r="AF14" s="136"/>
      <c r="AG14" s="136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</row>
    <row r="15" spans="1:50" ht="15.6" thickBot="1" x14ac:dyDescent="0.3">
      <c r="A15" s="36" t="s">
        <v>67</v>
      </c>
      <c r="B15" s="84"/>
      <c r="C15" s="137"/>
      <c r="D15" s="138">
        <v>13</v>
      </c>
      <c r="E15" s="139"/>
      <c r="F15" s="137">
        <v>2.5</v>
      </c>
      <c r="G15" s="139"/>
      <c r="H15" s="138">
        <v>11</v>
      </c>
      <c r="I15" s="84"/>
      <c r="J15" s="137"/>
      <c r="K15" s="139"/>
      <c r="L15" s="137">
        <v>12</v>
      </c>
      <c r="M15" s="140"/>
      <c r="N15" s="138">
        <v>16.5</v>
      </c>
      <c r="O15" s="141"/>
      <c r="P15" s="142"/>
      <c r="Q15" s="250"/>
      <c r="R15" s="143">
        <v>6.5</v>
      </c>
      <c r="S15" s="265"/>
      <c r="T15" s="220">
        <v>25</v>
      </c>
      <c r="U15" s="85"/>
      <c r="V15" s="289"/>
      <c r="W15" s="290"/>
      <c r="X15" s="220"/>
      <c r="Y15" s="137"/>
      <c r="Z15" s="139">
        <v>3</v>
      </c>
      <c r="AA15" s="199"/>
      <c r="AB15" s="84">
        <v>14</v>
      </c>
      <c r="AC15" s="85">
        <v>5.5</v>
      </c>
      <c r="AD15" s="84">
        <v>31</v>
      </c>
      <c r="AE15" s="85">
        <v>4.5</v>
      </c>
      <c r="AF15" s="175"/>
      <c r="AG15" s="5"/>
    </row>
    <row r="16" spans="1:50" ht="15" x14ac:dyDescent="0.25">
      <c r="A16" s="37" t="s">
        <v>37</v>
      </c>
      <c r="B16" s="38"/>
      <c r="C16" s="39"/>
      <c r="D16" s="117">
        <f>+D17/35.5</f>
        <v>6.4985915492957744</v>
      </c>
      <c r="E16" s="40"/>
      <c r="F16" s="117">
        <f>+F17/35.5</f>
        <v>7.1859154929577462</v>
      </c>
      <c r="G16" s="42"/>
      <c r="H16" s="270">
        <f>+H17/35.5</f>
        <v>5.8535211267605636</v>
      </c>
      <c r="I16" s="43"/>
      <c r="J16" s="41"/>
      <c r="K16" s="128"/>
      <c r="L16" s="117">
        <f>+L17/35.5</f>
        <v>1.0450704225352112</v>
      </c>
      <c r="M16" s="86"/>
      <c r="N16" s="117">
        <f>+N17/35.5</f>
        <v>1.5183098591549296</v>
      </c>
      <c r="O16" s="231"/>
      <c r="P16" s="103"/>
      <c r="Q16" s="253"/>
      <c r="R16" s="232">
        <f>+R17/35.5</f>
        <v>1.1802816901408451</v>
      </c>
      <c r="S16" s="55"/>
      <c r="T16" s="117">
        <f>+T17/35.5</f>
        <v>1.0788732394366196</v>
      </c>
      <c r="U16" s="158"/>
      <c r="V16" s="291"/>
      <c r="W16" s="51"/>
      <c r="X16" s="101"/>
      <c r="Y16" s="3"/>
      <c r="Z16" s="117">
        <f>+Z17/35.5</f>
        <v>0</v>
      </c>
      <c r="AA16" s="184"/>
      <c r="AB16" s="181"/>
      <c r="AC16" s="21"/>
      <c r="AD16" s="181"/>
      <c r="AE16" s="21"/>
      <c r="AF16" s="5"/>
      <c r="AG16" s="5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</row>
    <row r="17" spans="1:50" s="117" customFormat="1" ht="15" x14ac:dyDescent="0.25">
      <c r="A17" s="34" t="s">
        <v>33</v>
      </c>
      <c r="B17" s="44"/>
      <c r="C17" s="87"/>
      <c r="D17" s="123">
        <v>230.7</v>
      </c>
      <c r="E17" s="88"/>
      <c r="F17" s="45">
        <v>255.1</v>
      </c>
      <c r="G17" s="46"/>
      <c r="H17" s="45">
        <v>207.8</v>
      </c>
      <c r="I17" s="47"/>
      <c r="J17" s="45"/>
      <c r="K17" s="90"/>
      <c r="L17" s="124">
        <v>37.1</v>
      </c>
      <c r="M17" s="89"/>
      <c r="N17" s="111">
        <v>53.9</v>
      </c>
      <c r="O17" s="232"/>
      <c r="P17" s="111"/>
      <c r="Q17" s="254"/>
      <c r="R17" s="91">
        <v>41.9</v>
      </c>
      <c r="S17" s="55"/>
      <c r="T17" s="257">
        <v>38.299999999999997</v>
      </c>
      <c r="U17" s="156"/>
      <c r="V17" s="91"/>
      <c r="W17" s="49"/>
      <c r="X17" s="167"/>
      <c r="Y17" s="35"/>
      <c r="Z17" s="46"/>
      <c r="AA17" s="189"/>
      <c r="AB17" s="30"/>
      <c r="AC17" s="34"/>
      <c r="AD17" s="30"/>
      <c r="AE17" s="34"/>
      <c r="AF17" s="151"/>
      <c r="AG17" s="151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</row>
    <row r="18" spans="1:50" s="117" customFormat="1" ht="15.6" thickBot="1" x14ac:dyDescent="0.3">
      <c r="A18" s="34" t="s">
        <v>94</v>
      </c>
      <c r="B18" s="44"/>
      <c r="C18" s="87"/>
      <c r="D18" s="123">
        <f>+D19*23</f>
        <v>120.52000000000001</v>
      </c>
      <c r="E18" s="209"/>
      <c r="F18" s="123">
        <f>+F19*23</f>
        <v>136.85</v>
      </c>
      <c r="G18" s="200"/>
      <c r="H18" s="271">
        <f>+H19*23</f>
        <v>112.7</v>
      </c>
      <c r="I18" s="211"/>
      <c r="J18" s="210"/>
      <c r="K18" s="212"/>
      <c r="L18" s="123">
        <f>+L19*23</f>
        <v>22.77</v>
      </c>
      <c r="M18" s="213"/>
      <c r="N18" s="123">
        <f>+N19*23</f>
        <v>26.45</v>
      </c>
      <c r="O18" s="233"/>
      <c r="P18" s="214"/>
      <c r="Q18" s="255"/>
      <c r="R18" s="267">
        <f>+R19*23</f>
        <v>24.610000000000003</v>
      </c>
      <c r="S18" s="268"/>
      <c r="T18" s="258">
        <f>+T19*23</f>
        <v>41.63</v>
      </c>
      <c r="U18" s="156"/>
      <c r="V18" s="93"/>
      <c r="W18" s="12"/>
      <c r="X18" s="167"/>
      <c r="Y18" s="35"/>
      <c r="Z18" s="200"/>
      <c r="AA18" s="215"/>
      <c r="AB18" s="216"/>
      <c r="AC18" s="217"/>
      <c r="AD18" s="216"/>
      <c r="AE18" s="217"/>
      <c r="AF18" s="151"/>
      <c r="AG18" s="151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</row>
    <row r="19" spans="1:50" ht="15.6" thickBot="1" x14ac:dyDescent="0.3">
      <c r="A19" s="29" t="s">
        <v>43</v>
      </c>
      <c r="B19" s="48"/>
      <c r="C19" s="48"/>
      <c r="D19" s="35">
        <v>5.24</v>
      </c>
      <c r="E19" s="8"/>
      <c r="F19" s="15">
        <v>5.95</v>
      </c>
      <c r="G19" s="9"/>
      <c r="H19" s="12">
        <v>4.9000000000000004</v>
      </c>
      <c r="I19" s="13"/>
      <c r="J19" s="15"/>
      <c r="K19" s="14"/>
      <c r="L19" s="110">
        <v>0.99</v>
      </c>
      <c r="M19" s="8"/>
      <c r="N19" s="11">
        <v>1.1499999999999999</v>
      </c>
      <c r="O19" s="234"/>
      <c r="P19" s="16"/>
      <c r="Q19" s="153"/>
      <c r="R19" s="162">
        <v>1.07</v>
      </c>
      <c r="S19" s="163"/>
      <c r="T19" s="13">
        <v>1.81</v>
      </c>
      <c r="U19" s="29"/>
      <c r="V19" s="24"/>
      <c r="W19" s="293"/>
      <c r="X19" s="167"/>
      <c r="Y19" s="35"/>
      <c r="Z19" s="9"/>
      <c r="AA19" s="185"/>
      <c r="AB19" s="106"/>
      <c r="AC19" s="50"/>
      <c r="AD19" s="106"/>
      <c r="AE19" s="50"/>
      <c r="AF19" s="5"/>
      <c r="AG19" s="5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</row>
    <row r="20" spans="1:50" ht="15" x14ac:dyDescent="0.25">
      <c r="A20" s="21" t="s">
        <v>25</v>
      </c>
      <c r="B20" s="6"/>
      <c r="C20" s="6"/>
      <c r="D20" s="7">
        <v>0.6</v>
      </c>
      <c r="E20" s="6"/>
      <c r="F20" s="144" t="s">
        <v>55</v>
      </c>
      <c r="G20" s="127"/>
      <c r="H20" s="144" t="s">
        <v>55</v>
      </c>
      <c r="I20" s="127"/>
      <c r="J20" s="235"/>
      <c r="K20" s="127"/>
      <c r="L20" s="144" t="s">
        <v>55</v>
      </c>
      <c r="M20" s="231"/>
      <c r="N20" s="144" t="s">
        <v>55</v>
      </c>
      <c r="O20" s="231"/>
      <c r="P20" s="235"/>
      <c r="Q20" s="256"/>
      <c r="R20" s="6" t="s">
        <v>55</v>
      </c>
      <c r="S20" s="184"/>
      <c r="T20" s="170" t="s">
        <v>55</v>
      </c>
      <c r="U20" s="292"/>
      <c r="V20" s="6"/>
      <c r="W20" s="51"/>
      <c r="X20" s="171"/>
      <c r="Y20" s="7"/>
      <c r="Z20" s="174"/>
      <c r="AA20" s="186"/>
      <c r="AB20" s="2"/>
      <c r="AC20" s="37"/>
      <c r="AD20" s="2"/>
      <c r="AE20" s="37"/>
      <c r="AF20" s="5"/>
      <c r="AG20" s="5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</row>
    <row r="21" spans="1:50" ht="15" x14ac:dyDescent="0.25">
      <c r="A21" s="29" t="s">
        <v>26</v>
      </c>
      <c r="B21" s="48"/>
      <c r="C21" s="48"/>
      <c r="D21" s="35">
        <v>1</v>
      </c>
      <c r="E21" s="48"/>
      <c r="F21" s="49">
        <v>0.7</v>
      </c>
      <c r="G21" s="48"/>
      <c r="H21" s="49">
        <v>0.6</v>
      </c>
      <c r="I21" s="48"/>
      <c r="J21" s="157"/>
      <c r="K21" s="48"/>
      <c r="L21" s="157">
        <v>0.6</v>
      </c>
      <c r="M21" s="48"/>
      <c r="N21" s="49">
        <v>0.7</v>
      </c>
      <c r="O21" s="236"/>
      <c r="P21" s="49"/>
      <c r="Q21" s="156"/>
      <c r="R21" s="48">
        <v>0.6</v>
      </c>
      <c r="S21" s="49"/>
      <c r="T21" s="167">
        <v>0.6</v>
      </c>
      <c r="U21" s="156"/>
      <c r="V21" s="48"/>
      <c r="W21" s="49"/>
      <c r="X21" s="167"/>
      <c r="Y21" s="35"/>
      <c r="Z21" s="48"/>
      <c r="AA21" s="187"/>
      <c r="AB21" s="81"/>
      <c r="AC21" s="29"/>
      <c r="AD21" s="81"/>
      <c r="AE21" s="29"/>
      <c r="AF21" s="5"/>
      <c r="AG21" s="5"/>
    </row>
    <row r="22" spans="1:50" ht="15" x14ac:dyDescent="0.25">
      <c r="A22" s="29" t="s">
        <v>47</v>
      </c>
      <c r="B22" s="48"/>
      <c r="C22" s="48"/>
      <c r="D22" s="35">
        <v>8.8000000000000007</v>
      </c>
      <c r="E22" s="156"/>
      <c r="F22" s="49">
        <v>4.7</v>
      </c>
      <c r="G22" s="48"/>
      <c r="H22" s="157">
        <v>5.9</v>
      </c>
      <c r="I22" s="48"/>
      <c r="J22" s="157"/>
      <c r="K22" s="48"/>
      <c r="L22" s="157">
        <v>4.5</v>
      </c>
      <c r="M22" s="156"/>
      <c r="N22" s="49">
        <v>4</v>
      </c>
      <c r="O22" s="236"/>
      <c r="P22" s="49"/>
      <c r="Q22" s="156"/>
      <c r="R22" s="48">
        <v>5</v>
      </c>
      <c r="S22" s="49"/>
      <c r="T22" s="167">
        <v>6.7</v>
      </c>
      <c r="U22" s="156"/>
      <c r="V22" s="48"/>
      <c r="W22" s="49"/>
      <c r="X22" s="167"/>
      <c r="Y22" s="35"/>
      <c r="Z22" s="48"/>
      <c r="AA22" s="187"/>
      <c r="AB22" s="81"/>
      <c r="AC22" s="29"/>
      <c r="AD22" s="81"/>
      <c r="AE22" s="29"/>
      <c r="AF22" s="5"/>
      <c r="AG22" s="5"/>
    </row>
    <row r="23" spans="1:50" ht="15" x14ac:dyDescent="0.25">
      <c r="A23" s="29" t="s">
        <v>48</v>
      </c>
      <c r="B23" s="46"/>
      <c r="C23" s="91"/>
      <c r="D23" s="53"/>
      <c r="E23" s="89"/>
      <c r="F23" s="45"/>
      <c r="G23" s="48"/>
      <c r="H23" s="124"/>
      <c r="I23" s="48"/>
      <c r="J23" s="124"/>
      <c r="K23" s="48"/>
      <c r="L23" s="124"/>
      <c r="M23" s="156"/>
      <c r="N23" s="45"/>
      <c r="O23" s="236"/>
      <c r="P23" s="45"/>
      <c r="Q23" s="89"/>
      <c r="R23" s="91"/>
      <c r="S23" s="49"/>
      <c r="T23" s="52"/>
      <c r="U23" s="156"/>
      <c r="V23" s="91"/>
      <c r="W23" s="49"/>
      <c r="X23" s="167"/>
      <c r="Y23" s="35"/>
      <c r="Z23" s="48"/>
      <c r="AA23" s="187"/>
      <c r="AB23" s="81"/>
      <c r="AC23" s="29"/>
      <c r="AD23" s="81"/>
      <c r="AE23" s="29"/>
      <c r="AF23" s="5"/>
      <c r="AG23" s="5"/>
    </row>
    <row r="24" spans="1:50" ht="15" x14ac:dyDescent="0.25">
      <c r="A24" s="29" t="s">
        <v>34</v>
      </c>
      <c r="B24" s="46"/>
      <c r="C24" s="46"/>
      <c r="D24" s="54">
        <v>0.3</v>
      </c>
      <c r="E24" s="46"/>
      <c r="F24" s="55">
        <v>0.6</v>
      </c>
      <c r="G24" s="46"/>
      <c r="H24" s="125">
        <v>0.3</v>
      </c>
      <c r="I24" s="46"/>
      <c r="J24" s="157"/>
      <c r="K24" s="46"/>
      <c r="L24" s="125">
        <v>0.5</v>
      </c>
      <c r="M24" s="46"/>
      <c r="N24" s="55">
        <v>0.5</v>
      </c>
      <c r="O24" s="236"/>
      <c r="P24" s="55"/>
      <c r="Q24" s="88"/>
      <c r="R24" s="46">
        <v>0.4</v>
      </c>
      <c r="S24" s="55"/>
      <c r="T24" s="167">
        <v>0.2</v>
      </c>
      <c r="U24" s="88"/>
      <c r="V24" s="46"/>
      <c r="W24" s="55"/>
      <c r="X24" s="47"/>
      <c r="Y24" s="35"/>
      <c r="Z24" s="46"/>
      <c r="AA24" s="187"/>
      <c r="AB24" s="95"/>
      <c r="AC24" s="56"/>
      <c r="AD24" s="95"/>
      <c r="AE24" s="56"/>
      <c r="AF24" s="176"/>
      <c r="AG24" s="5"/>
    </row>
    <row r="25" spans="1:50" ht="15.6" thickBot="1" x14ac:dyDescent="0.3">
      <c r="A25" s="50" t="s">
        <v>50</v>
      </c>
      <c r="B25" s="57"/>
      <c r="C25" s="57"/>
      <c r="D25" s="76">
        <v>7.5</v>
      </c>
      <c r="E25" s="92"/>
      <c r="F25" s="58">
        <v>7.5</v>
      </c>
      <c r="G25" s="57"/>
      <c r="H25" s="126">
        <v>5.8</v>
      </c>
      <c r="I25" s="57"/>
      <c r="J25" s="126"/>
      <c r="K25" s="57"/>
      <c r="L25" s="126">
        <v>3.3</v>
      </c>
      <c r="M25" s="92"/>
      <c r="N25" s="58">
        <v>3.3</v>
      </c>
      <c r="O25" s="234"/>
      <c r="P25" s="58"/>
      <c r="Q25" s="92"/>
      <c r="R25" s="93">
        <v>4.2</v>
      </c>
      <c r="S25" s="58"/>
      <c r="T25" s="286">
        <v>3.3</v>
      </c>
      <c r="U25" s="92"/>
      <c r="V25" s="294"/>
      <c r="W25" s="295"/>
      <c r="X25" s="221"/>
      <c r="Y25" s="16"/>
      <c r="Z25" s="200">
        <v>5.8</v>
      </c>
      <c r="AA25" s="196"/>
      <c r="AB25" s="10"/>
      <c r="AC25" s="17"/>
      <c r="AD25" s="10"/>
      <c r="AE25" s="17"/>
      <c r="AF25" s="5"/>
      <c r="AG25" s="5"/>
    </row>
    <row r="26" spans="1:50" ht="15" x14ac:dyDescent="0.25">
      <c r="A26" s="21" t="s">
        <v>41</v>
      </c>
      <c r="B26" s="59"/>
      <c r="C26" s="59"/>
      <c r="D26" s="61">
        <v>6.2</v>
      </c>
      <c r="E26" s="94"/>
      <c r="F26" s="7">
        <v>7.4</v>
      </c>
      <c r="G26" s="6"/>
      <c r="H26" s="51">
        <v>6</v>
      </c>
      <c r="I26" s="6"/>
      <c r="J26" s="51"/>
      <c r="K26" s="6"/>
      <c r="L26" s="161">
        <v>3.6</v>
      </c>
      <c r="M26" s="6"/>
      <c r="N26" s="7">
        <v>12</v>
      </c>
      <c r="O26" s="231"/>
      <c r="P26" s="51"/>
      <c r="Q26" s="21"/>
      <c r="R26" s="181">
        <v>9.8000000000000007</v>
      </c>
      <c r="S26" s="51"/>
      <c r="T26" s="171">
        <v>4.51</v>
      </c>
      <c r="U26" s="94"/>
      <c r="V26" s="59"/>
      <c r="W26" s="62"/>
      <c r="X26" s="60"/>
      <c r="Y26" s="63"/>
      <c r="Z26" s="59">
        <v>7.8</v>
      </c>
      <c r="AA26" s="184"/>
      <c r="AB26" s="201"/>
      <c r="AC26" s="64"/>
      <c r="AD26" s="201"/>
      <c r="AE26" s="64"/>
      <c r="AF26" s="177"/>
      <c r="AG26" s="5"/>
    </row>
    <row r="27" spans="1:50" ht="15" x14ac:dyDescent="0.25">
      <c r="A27" s="29" t="s">
        <v>42</v>
      </c>
      <c r="B27" s="46"/>
      <c r="C27" s="46"/>
      <c r="D27" s="54">
        <f>+D26*50</f>
        <v>310</v>
      </c>
      <c r="E27" s="88"/>
      <c r="F27" s="54">
        <f>+F26*50</f>
        <v>370</v>
      </c>
      <c r="G27" s="46"/>
      <c r="H27" s="54">
        <f>+H26*50</f>
        <v>300</v>
      </c>
      <c r="I27" s="47"/>
      <c r="J27" s="55"/>
      <c r="K27" s="46"/>
      <c r="L27" s="54">
        <f>+L26*50</f>
        <v>180</v>
      </c>
      <c r="M27" s="88"/>
      <c r="N27" s="54">
        <f>+N26*50</f>
        <v>600</v>
      </c>
      <c r="O27" s="236"/>
      <c r="P27" s="55"/>
      <c r="Q27" s="56"/>
      <c r="R27" s="47">
        <f>+R26*50</f>
        <v>490.00000000000006</v>
      </c>
      <c r="S27" s="55"/>
      <c r="T27" s="54">
        <f>+T26*50</f>
        <v>225.5</v>
      </c>
      <c r="U27" s="88"/>
      <c r="V27" s="46"/>
      <c r="W27" s="55"/>
      <c r="X27" s="47"/>
      <c r="Y27" s="54"/>
      <c r="Z27" s="54">
        <f>+Z26*50</f>
        <v>390</v>
      </c>
      <c r="AA27" s="187"/>
      <c r="AB27" s="95"/>
      <c r="AC27" s="56"/>
      <c r="AD27" s="95"/>
      <c r="AE27" s="56"/>
      <c r="AF27" s="176"/>
      <c r="AG27" s="5"/>
    </row>
    <row r="28" spans="1:50" ht="15" x14ac:dyDescent="0.25">
      <c r="A28" s="29" t="s">
        <v>38</v>
      </c>
      <c r="B28" s="46"/>
      <c r="C28" s="65"/>
      <c r="D28" s="65">
        <f t="shared" ref="D28:AE28" si="0">D26-D30</f>
        <v>3.5100000000000002</v>
      </c>
      <c r="E28" s="65"/>
      <c r="F28" s="65">
        <f t="shared" si="0"/>
        <v>4.34</v>
      </c>
      <c r="G28" s="65"/>
      <c r="H28" s="65">
        <f t="shared" si="0"/>
        <v>3.46</v>
      </c>
      <c r="I28" s="65"/>
      <c r="J28" s="97"/>
      <c r="K28" s="65"/>
      <c r="L28" s="97">
        <f t="shared" si="0"/>
        <v>2.5</v>
      </c>
      <c r="M28" s="65"/>
      <c r="N28" s="97">
        <f t="shared" si="0"/>
        <v>8.61</v>
      </c>
      <c r="O28" s="65"/>
      <c r="P28" s="65"/>
      <c r="Q28" s="68"/>
      <c r="R28" s="97">
        <f t="shared" si="0"/>
        <v>6.3100000000000005</v>
      </c>
      <c r="S28" s="67">
        <f t="shared" si="0"/>
        <v>0</v>
      </c>
      <c r="T28" s="66">
        <f t="shared" si="0"/>
        <v>0.50999999999999979</v>
      </c>
      <c r="U28" s="96"/>
      <c r="V28" s="65"/>
      <c r="W28" s="67"/>
      <c r="X28" s="66"/>
      <c r="Y28" s="96"/>
      <c r="Z28" s="65">
        <f t="shared" si="0"/>
        <v>4.6500000000000004</v>
      </c>
      <c r="AA28" s="67">
        <f t="shared" si="0"/>
        <v>0</v>
      </c>
      <c r="AB28" s="97">
        <f t="shared" si="0"/>
        <v>0</v>
      </c>
      <c r="AC28" s="68">
        <f t="shared" si="0"/>
        <v>0</v>
      </c>
      <c r="AD28" s="97">
        <f t="shared" si="0"/>
        <v>0</v>
      </c>
      <c r="AE28" s="68">
        <f t="shared" si="0"/>
        <v>0</v>
      </c>
      <c r="AF28" s="177"/>
      <c r="AG28" s="5"/>
    </row>
    <row r="29" spans="1:50" ht="15" x14ac:dyDescent="0.25">
      <c r="A29" s="29" t="s">
        <v>40</v>
      </c>
      <c r="B29" s="46"/>
      <c r="C29" s="46"/>
      <c r="D29" s="54">
        <f>+D28*20</f>
        <v>70.2</v>
      </c>
      <c r="E29" s="88"/>
      <c r="F29" s="54">
        <f>+F28*20</f>
        <v>86.8</v>
      </c>
      <c r="G29" s="46"/>
      <c r="H29" s="54">
        <f>+H28*20</f>
        <v>69.2</v>
      </c>
      <c r="I29" s="47"/>
      <c r="J29" s="55"/>
      <c r="K29" s="46"/>
      <c r="L29" s="54">
        <f>+L28*20</f>
        <v>50</v>
      </c>
      <c r="M29" s="88"/>
      <c r="N29" s="54">
        <f>+N28*20</f>
        <v>172.2</v>
      </c>
      <c r="O29" s="236"/>
      <c r="P29" s="55"/>
      <c r="Q29" s="56"/>
      <c r="R29" s="47">
        <f>+R28*20</f>
        <v>126.20000000000002</v>
      </c>
      <c r="S29" s="55"/>
      <c r="T29" s="54">
        <f>+T28*20</f>
        <v>10.199999999999996</v>
      </c>
      <c r="U29" s="88"/>
      <c r="V29" s="46"/>
      <c r="W29" s="55"/>
      <c r="X29" s="47"/>
      <c r="Y29" s="54"/>
      <c r="Z29" s="54">
        <f>+Z28*20</f>
        <v>93</v>
      </c>
      <c r="AA29" s="187"/>
      <c r="AB29" s="95"/>
      <c r="AC29" s="56"/>
      <c r="AD29" s="95"/>
      <c r="AE29" s="56"/>
      <c r="AF29" s="176"/>
      <c r="AG29" s="5"/>
    </row>
    <row r="30" spans="1:50" ht="15.6" thickBot="1" x14ac:dyDescent="0.3">
      <c r="A30" s="17" t="s">
        <v>27</v>
      </c>
      <c r="B30" s="104"/>
      <c r="C30" s="104"/>
      <c r="D30" s="273">
        <v>2.69</v>
      </c>
      <c r="E30" s="274"/>
      <c r="F30" s="105">
        <v>3.06</v>
      </c>
      <c r="G30" s="104"/>
      <c r="H30" s="105">
        <v>2.54</v>
      </c>
      <c r="I30" s="275"/>
      <c r="J30" s="105"/>
      <c r="K30" s="104"/>
      <c r="L30" s="276">
        <v>1.1000000000000001</v>
      </c>
      <c r="M30" s="274"/>
      <c r="N30" s="277">
        <v>3.39</v>
      </c>
      <c r="O30" s="237"/>
      <c r="P30" s="105"/>
      <c r="Q30" s="71"/>
      <c r="R30" s="278">
        <v>3.49</v>
      </c>
      <c r="S30" s="105"/>
      <c r="T30" s="275">
        <v>4</v>
      </c>
      <c r="U30" s="274"/>
      <c r="V30" s="69"/>
      <c r="W30" s="70"/>
      <c r="X30" s="275"/>
      <c r="Y30" s="277"/>
      <c r="Z30" s="104">
        <v>3.15</v>
      </c>
      <c r="AA30" s="187"/>
      <c r="AB30" s="97"/>
      <c r="AC30" s="68"/>
      <c r="AD30" s="97"/>
      <c r="AE30" s="68"/>
      <c r="AF30" s="177"/>
      <c r="AG30" s="5"/>
    </row>
    <row r="31" spans="1:50" ht="15.6" thickBot="1" x14ac:dyDescent="0.3">
      <c r="A31" s="36" t="s">
        <v>39</v>
      </c>
      <c r="B31" s="281"/>
      <c r="C31" s="281"/>
      <c r="D31" s="282">
        <f>+D30*12</f>
        <v>32.28</v>
      </c>
      <c r="E31" s="283"/>
      <c r="F31" s="282">
        <f>+F30*12</f>
        <v>36.72</v>
      </c>
      <c r="G31" s="281"/>
      <c r="H31" s="282">
        <f>+H30*12</f>
        <v>30.48</v>
      </c>
      <c r="I31" s="284"/>
      <c r="J31" s="282"/>
      <c r="K31" s="281"/>
      <c r="L31" s="282">
        <f>+L30*12</f>
        <v>13.200000000000001</v>
      </c>
      <c r="M31" s="283"/>
      <c r="N31" s="282">
        <f>+N30*12</f>
        <v>40.68</v>
      </c>
      <c r="O31" s="238"/>
      <c r="P31" s="282"/>
      <c r="Q31" s="284"/>
      <c r="R31" s="282">
        <f>+R30*12</f>
        <v>41.88</v>
      </c>
      <c r="S31" s="282"/>
      <c r="T31" s="285">
        <f>+T30*12</f>
        <v>48</v>
      </c>
      <c r="U31" s="283"/>
      <c r="V31" s="296"/>
      <c r="W31" s="297"/>
      <c r="X31" s="284"/>
      <c r="Y31" s="285"/>
      <c r="Z31" s="282">
        <f>+Z30*12</f>
        <v>37.799999999999997</v>
      </c>
      <c r="AA31" s="185"/>
      <c r="AB31" s="98"/>
      <c r="AC31" s="71"/>
      <c r="AD31" s="98"/>
      <c r="AE31" s="71"/>
      <c r="AF31" s="177"/>
      <c r="AG31" s="5"/>
    </row>
    <row r="32" spans="1:50" ht="15" x14ac:dyDescent="0.25">
      <c r="A32" s="37" t="s">
        <v>49</v>
      </c>
      <c r="B32" s="72"/>
      <c r="C32" s="42"/>
      <c r="D32" s="41">
        <v>0.09</v>
      </c>
      <c r="E32" s="279"/>
      <c r="F32" s="112">
        <v>0.11</v>
      </c>
      <c r="G32" s="42"/>
      <c r="H32" s="41">
        <v>0.08</v>
      </c>
      <c r="I32" s="279"/>
      <c r="J32" s="77"/>
      <c r="K32" s="72"/>
      <c r="L32" s="77">
        <v>0.03</v>
      </c>
      <c r="M32" s="42"/>
      <c r="N32" s="112">
        <v>0.04</v>
      </c>
      <c r="O32" s="280"/>
      <c r="P32" s="41"/>
      <c r="Q32" s="176"/>
      <c r="R32" s="272">
        <v>0.04</v>
      </c>
      <c r="S32" s="41"/>
      <c r="T32" s="258">
        <v>0.02</v>
      </c>
      <c r="U32" s="40"/>
      <c r="V32" s="291"/>
      <c r="W32" s="51"/>
      <c r="X32" s="101"/>
      <c r="Y32" s="3"/>
      <c r="Z32" s="42"/>
      <c r="AA32" s="186"/>
      <c r="AB32" s="2"/>
      <c r="AC32" s="37"/>
      <c r="AD32" s="2"/>
      <c r="AE32" s="37"/>
      <c r="AF32" s="5"/>
      <c r="AG32" s="5"/>
    </row>
    <row r="33" spans="1:50" ht="15.75" customHeight="1" x14ac:dyDescent="0.25">
      <c r="A33" s="29" t="s">
        <v>35</v>
      </c>
      <c r="B33" s="48"/>
      <c r="C33" s="48"/>
      <c r="D33" s="49" t="s">
        <v>54</v>
      </c>
      <c r="E33" s="81"/>
      <c r="F33" s="49" t="s">
        <v>54</v>
      </c>
      <c r="G33" s="48"/>
      <c r="H33" s="49" t="s">
        <v>54</v>
      </c>
      <c r="I33" s="81"/>
      <c r="J33" s="157"/>
      <c r="K33" s="48"/>
      <c r="L33" s="49" t="s">
        <v>54</v>
      </c>
      <c r="M33" s="48"/>
      <c r="N33" s="49" t="s">
        <v>54</v>
      </c>
      <c r="O33" s="236"/>
      <c r="P33" s="49"/>
      <c r="Q33" s="167"/>
      <c r="R33" s="48" t="s">
        <v>54</v>
      </c>
      <c r="S33" s="49"/>
      <c r="T33" s="167" t="s">
        <v>54</v>
      </c>
      <c r="U33" s="156"/>
      <c r="V33" s="48"/>
      <c r="W33" s="49"/>
      <c r="X33" s="167"/>
      <c r="Y33" s="35"/>
      <c r="Z33" s="48"/>
      <c r="AA33" s="187"/>
      <c r="AB33" s="81"/>
      <c r="AC33" s="29"/>
      <c r="AD33" s="81"/>
      <c r="AE33" s="29"/>
      <c r="AF33" s="5"/>
      <c r="AG33" s="5"/>
    </row>
    <row r="34" spans="1:50" ht="15.75" customHeight="1" x14ac:dyDescent="0.25">
      <c r="A34" s="17" t="s">
        <v>57</v>
      </c>
      <c r="B34" s="48"/>
      <c r="C34" s="48"/>
      <c r="D34" s="49" t="s">
        <v>54</v>
      </c>
      <c r="E34" s="81"/>
      <c r="F34" s="49" t="s">
        <v>54</v>
      </c>
      <c r="G34" s="48"/>
      <c r="H34" s="49" t="s">
        <v>54</v>
      </c>
      <c r="I34" s="81"/>
      <c r="J34" s="157"/>
      <c r="K34" s="48"/>
      <c r="L34" s="49" t="s">
        <v>54</v>
      </c>
      <c r="M34" s="48"/>
      <c r="N34" s="49" t="s">
        <v>54</v>
      </c>
      <c r="O34" s="236"/>
      <c r="P34" s="49"/>
      <c r="Q34" s="167"/>
      <c r="R34" s="48" t="s">
        <v>54</v>
      </c>
      <c r="S34" s="49"/>
      <c r="T34" s="167" t="s">
        <v>54</v>
      </c>
      <c r="U34" s="156"/>
      <c r="V34" s="48"/>
      <c r="W34" s="49"/>
      <c r="X34" s="167"/>
      <c r="Y34" s="35"/>
      <c r="Z34" s="48"/>
      <c r="AA34" s="187"/>
      <c r="AB34" s="81"/>
      <c r="AC34" s="29"/>
      <c r="AD34" s="81"/>
      <c r="AE34" s="29"/>
      <c r="AF34" s="5"/>
      <c r="AG34" s="5"/>
    </row>
    <row r="35" spans="1:50" ht="15.75" customHeight="1" thickBot="1" x14ac:dyDescent="0.3">
      <c r="A35" s="17" t="s">
        <v>36</v>
      </c>
      <c r="B35" s="48"/>
      <c r="C35" s="9"/>
      <c r="D35" s="12" t="s">
        <v>54</v>
      </c>
      <c r="E35" s="106"/>
      <c r="F35" s="12" t="s">
        <v>54</v>
      </c>
      <c r="G35" s="9"/>
      <c r="H35" s="12" t="s">
        <v>54</v>
      </c>
      <c r="I35" s="81"/>
      <c r="J35" s="154"/>
      <c r="K35" s="9"/>
      <c r="L35" s="12" t="s">
        <v>54</v>
      </c>
      <c r="M35" s="9"/>
      <c r="N35" s="12" t="s">
        <v>54</v>
      </c>
      <c r="O35" s="237"/>
      <c r="P35" s="15"/>
      <c r="Q35" s="155"/>
      <c r="R35" s="9" t="s">
        <v>54</v>
      </c>
      <c r="S35" s="12"/>
      <c r="T35" s="155" t="s">
        <v>54</v>
      </c>
      <c r="U35" s="156"/>
      <c r="V35" s="9"/>
      <c r="W35" s="12"/>
      <c r="X35" s="167"/>
      <c r="Y35" s="35"/>
      <c r="Z35" s="14"/>
      <c r="AA35" s="196"/>
      <c r="AB35" s="10"/>
      <c r="AC35" s="17"/>
      <c r="AD35" s="10"/>
      <c r="AE35" s="17"/>
      <c r="AF35" s="5"/>
      <c r="AG35" s="5"/>
    </row>
    <row r="36" spans="1:50" ht="15.6" thickBot="1" x14ac:dyDescent="0.3">
      <c r="A36" s="36" t="s">
        <v>24</v>
      </c>
      <c r="B36" s="18"/>
      <c r="C36" s="19"/>
      <c r="D36" s="20">
        <v>2.98</v>
      </c>
      <c r="E36" s="162"/>
      <c r="F36" s="164">
        <v>3.09</v>
      </c>
      <c r="G36" s="113"/>
      <c r="H36" s="20">
        <v>2.83</v>
      </c>
      <c r="I36" s="162"/>
      <c r="J36" s="163"/>
      <c r="K36" s="162"/>
      <c r="L36" s="173">
        <v>0.74</v>
      </c>
      <c r="M36" s="100"/>
      <c r="N36" s="80">
        <v>0.47</v>
      </c>
      <c r="O36" s="238"/>
      <c r="P36" s="75"/>
      <c r="Q36" s="173"/>
      <c r="R36" s="266">
        <v>0.48</v>
      </c>
      <c r="S36" s="266"/>
      <c r="T36" s="173">
        <v>1.28</v>
      </c>
      <c r="U36" s="36"/>
      <c r="V36" s="266"/>
      <c r="W36" s="152"/>
      <c r="X36" s="173"/>
      <c r="Y36" s="164"/>
      <c r="Z36" s="162"/>
      <c r="AA36" s="199"/>
      <c r="AB36" s="165"/>
      <c r="AC36" s="36"/>
      <c r="AD36" s="165"/>
      <c r="AE36" s="36"/>
      <c r="AF36" s="5"/>
      <c r="AG36" s="5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</row>
    <row r="37" spans="1:50" s="239" customFormat="1" ht="15" customHeight="1" x14ac:dyDescent="0.25">
      <c r="A37" s="21" t="s">
        <v>29</v>
      </c>
      <c r="B37" s="240"/>
      <c r="C37" s="241"/>
      <c r="D37" s="332" t="s">
        <v>82</v>
      </c>
      <c r="E37" s="307"/>
      <c r="F37" s="304" t="s">
        <v>81</v>
      </c>
      <c r="G37" s="333"/>
      <c r="H37" s="332" t="s">
        <v>84</v>
      </c>
      <c r="I37" s="307"/>
      <c r="J37" s="304"/>
      <c r="K37" s="333"/>
      <c r="L37" s="304" t="s">
        <v>52</v>
      </c>
      <c r="M37" s="305"/>
      <c r="N37" s="304" t="s">
        <v>53</v>
      </c>
      <c r="O37" s="305"/>
      <c r="P37" s="304"/>
      <c r="Q37" s="305"/>
      <c r="R37" s="326" t="s">
        <v>61</v>
      </c>
      <c r="S37" s="327"/>
      <c r="T37" s="342" t="s">
        <v>88</v>
      </c>
      <c r="U37" s="343"/>
      <c r="V37" s="304"/>
      <c r="W37" s="305"/>
      <c r="X37" s="340"/>
      <c r="Y37" s="340"/>
      <c r="Z37" s="300" t="s">
        <v>82</v>
      </c>
      <c r="AA37" s="301"/>
      <c r="AB37" s="197" t="s">
        <v>89</v>
      </c>
      <c r="AC37" s="73" t="s">
        <v>86</v>
      </c>
      <c r="AD37" s="166" t="s">
        <v>86</v>
      </c>
      <c r="AE37" s="198" t="s">
        <v>91</v>
      </c>
      <c r="AF37" s="178"/>
      <c r="AG37" s="5"/>
      <c r="AH37" s="242"/>
    </row>
    <row r="38" spans="1:50" s="239" customFormat="1" ht="15" customHeight="1" thickBot="1" x14ac:dyDescent="0.3">
      <c r="A38" s="29" t="s">
        <v>29</v>
      </c>
      <c r="B38" s="172"/>
      <c r="C38" s="179"/>
      <c r="D38" s="304" t="s">
        <v>62</v>
      </c>
      <c r="E38" s="344"/>
      <c r="F38" s="332" t="s">
        <v>82</v>
      </c>
      <c r="G38" s="307"/>
      <c r="H38" s="332" t="s">
        <v>82</v>
      </c>
      <c r="I38" s="307"/>
      <c r="J38" s="304"/>
      <c r="K38" s="305"/>
      <c r="L38" s="304" t="s">
        <v>74</v>
      </c>
      <c r="M38" s="305"/>
      <c r="N38" s="304" t="s">
        <v>85</v>
      </c>
      <c r="O38" s="344"/>
      <c r="P38" s="304"/>
      <c r="Q38" s="305"/>
      <c r="R38" s="324" t="s">
        <v>87</v>
      </c>
      <c r="S38" s="325"/>
      <c r="T38" s="322" t="s">
        <v>53</v>
      </c>
      <c r="U38" s="323"/>
      <c r="V38" s="337"/>
      <c r="W38" s="338"/>
      <c r="X38" s="341"/>
      <c r="Y38" s="341"/>
      <c r="Z38" s="337" t="s">
        <v>52</v>
      </c>
      <c r="AA38" s="338"/>
      <c r="AB38" s="183" t="s">
        <v>90</v>
      </c>
      <c r="AC38" s="191" t="s">
        <v>83</v>
      </c>
      <c r="AD38" s="182" t="s">
        <v>52</v>
      </c>
      <c r="AE38" s="190"/>
      <c r="AF38" s="5"/>
      <c r="AG38" s="5"/>
    </row>
    <row r="39" spans="1:50" s="239" customFormat="1" ht="15" customHeight="1" thickBot="1" x14ac:dyDescent="0.3">
      <c r="A39" s="29" t="s">
        <v>29</v>
      </c>
      <c r="B39" s="172"/>
      <c r="C39" s="179"/>
      <c r="D39" s="306" t="s">
        <v>80</v>
      </c>
      <c r="E39" s="350"/>
      <c r="F39" s="304" t="s">
        <v>52</v>
      </c>
      <c r="G39" s="344"/>
      <c r="H39" s="322" t="s">
        <v>52</v>
      </c>
      <c r="I39" s="323"/>
      <c r="J39" s="304"/>
      <c r="K39" s="344"/>
      <c r="L39" s="306" t="s">
        <v>81</v>
      </c>
      <c r="M39" s="307"/>
      <c r="N39" s="304" t="s">
        <v>52</v>
      </c>
      <c r="O39" s="305"/>
      <c r="P39" s="304"/>
      <c r="Q39" s="305"/>
      <c r="R39" s="304" t="s">
        <v>52</v>
      </c>
      <c r="S39" s="305"/>
      <c r="T39" s="345" t="s">
        <v>52</v>
      </c>
      <c r="U39" s="333"/>
      <c r="V39" s="337"/>
      <c r="W39" s="338"/>
      <c r="X39" s="340"/>
      <c r="Y39" s="340"/>
      <c r="Z39" s="337"/>
      <c r="AA39" s="338"/>
      <c r="AB39" s="168" t="s">
        <v>52</v>
      </c>
      <c r="AC39" s="29" t="s">
        <v>52</v>
      </c>
      <c r="AD39" s="183"/>
      <c r="AE39" s="74"/>
      <c r="AF39" s="5"/>
      <c r="AG39" s="5"/>
    </row>
    <row r="40" spans="1:50" s="239" customFormat="1" ht="19.5" customHeight="1" thickBot="1" x14ac:dyDescent="0.3">
      <c r="A40" s="50" t="s">
        <v>29</v>
      </c>
      <c r="B40" s="243"/>
      <c r="C40" s="244"/>
      <c r="D40" s="332" t="s">
        <v>83</v>
      </c>
      <c r="E40" s="307"/>
      <c r="F40" s="332" t="s">
        <v>84</v>
      </c>
      <c r="G40" s="307"/>
      <c r="H40" s="345"/>
      <c r="I40" s="333"/>
      <c r="J40" s="345"/>
      <c r="K40" s="333"/>
      <c r="L40" s="304"/>
      <c r="M40" s="333"/>
      <c r="N40" s="335" t="s">
        <v>86</v>
      </c>
      <c r="O40" s="336"/>
      <c r="P40" s="322"/>
      <c r="Q40" s="323"/>
      <c r="R40" s="304"/>
      <c r="S40" s="305"/>
      <c r="T40" s="320"/>
      <c r="U40" s="321"/>
      <c r="V40" s="322"/>
      <c r="W40" s="323"/>
      <c r="X40" s="339"/>
      <c r="Y40" s="339"/>
      <c r="Z40" s="353"/>
      <c r="AA40" s="354"/>
      <c r="AB40" s="192" t="s">
        <v>51</v>
      </c>
      <c r="AC40" s="193"/>
      <c r="AD40" s="194"/>
      <c r="AE40" s="193"/>
      <c r="AF40" s="178"/>
      <c r="AG40" s="5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</row>
    <row r="41" spans="1:50" ht="15" x14ac:dyDescent="0.25">
      <c r="A41" s="37" t="s">
        <v>63</v>
      </c>
      <c r="B41" s="2"/>
      <c r="C41" s="101"/>
      <c r="D41" s="160"/>
      <c r="E41" s="51">
        <v>3</v>
      </c>
      <c r="F41" s="102"/>
      <c r="G41" s="145">
        <v>7</v>
      </c>
      <c r="H41" s="160"/>
      <c r="I41" s="51">
        <v>2</v>
      </c>
      <c r="J41" s="171"/>
      <c r="K41" s="51"/>
      <c r="L41" s="160"/>
      <c r="M41" s="298">
        <v>12</v>
      </c>
      <c r="N41" s="6"/>
      <c r="O41" s="51">
        <v>3</v>
      </c>
      <c r="P41" s="171"/>
      <c r="Q41" s="299">
        <v>11</v>
      </c>
      <c r="R41" s="160"/>
      <c r="S41" s="146">
        <v>1</v>
      </c>
      <c r="T41" s="101"/>
      <c r="U41" s="3">
        <v>4</v>
      </c>
      <c r="V41" s="174"/>
      <c r="W41" s="3"/>
      <c r="X41" s="160"/>
      <c r="Y41" s="7"/>
      <c r="Z41" s="6">
        <v>1</v>
      </c>
      <c r="AA41" s="184"/>
      <c r="AB41" s="181">
        <v>0</v>
      </c>
      <c r="AC41" s="21">
        <v>0</v>
      </c>
      <c r="AD41" s="181">
        <v>2</v>
      </c>
      <c r="AE41" s="21">
        <v>1</v>
      </c>
      <c r="AF41" s="5"/>
      <c r="AG41" s="5"/>
    </row>
    <row r="42" spans="1:50" ht="15" x14ac:dyDescent="0.25">
      <c r="A42" s="29" t="s">
        <v>44</v>
      </c>
      <c r="B42" s="81"/>
      <c r="C42" s="167"/>
      <c r="D42" s="156"/>
      <c r="E42" s="49">
        <v>1</v>
      </c>
      <c r="F42" s="156"/>
      <c r="G42" s="49">
        <v>11</v>
      </c>
      <c r="H42" s="156"/>
      <c r="I42" s="49">
        <v>2</v>
      </c>
      <c r="J42" s="167"/>
      <c r="K42" s="49"/>
      <c r="L42" s="156"/>
      <c r="M42" s="35">
        <v>4</v>
      </c>
      <c r="N42" s="48"/>
      <c r="O42" s="49">
        <v>2</v>
      </c>
      <c r="P42" s="167"/>
      <c r="Q42" s="49">
        <v>7</v>
      </c>
      <c r="R42" s="156"/>
      <c r="S42" s="49"/>
      <c r="T42" s="167"/>
      <c r="U42" s="147">
        <v>0</v>
      </c>
      <c r="V42" s="48"/>
      <c r="W42" s="35"/>
      <c r="X42" s="156"/>
      <c r="Y42" s="35"/>
      <c r="Z42" s="48">
        <v>2</v>
      </c>
      <c r="AA42" s="187"/>
      <c r="AB42" s="81">
        <v>0</v>
      </c>
      <c r="AC42" s="29">
        <v>0</v>
      </c>
      <c r="AD42" s="81">
        <v>1</v>
      </c>
      <c r="AE42" s="29">
        <v>0</v>
      </c>
      <c r="AF42" s="5"/>
      <c r="AG42" s="5"/>
    </row>
    <row r="43" spans="1:50" ht="15" x14ac:dyDescent="0.25">
      <c r="A43" s="29" t="s">
        <v>45</v>
      </c>
      <c r="B43" s="81"/>
      <c r="C43" s="167"/>
      <c r="D43" s="156"/>
      <c r="E43" s="49">
        <v>15</v>
      </c>
      <c r="F43" s="156"/>
      <c r="G43" s="49">
        <v>15</v>
      </c>
      <c r="H43" s="156"/>
      <c r="I43" s="49">
        <v>1</v>
      </c>
      <c r="J43" s="167"/>
      <c r="K43" s="49"/>
      <c r="L43" s="156"/>
      <c r="M43" s="35">
        <v>3</v>
      </c>
      <c r="N43" s="48"/>
      <c r="O43" s="49">
        <v>2</v>
      </c>
      <c r="P43" s="167"/>
      <c r="Q43" s="49">
        <v>0</v>
      </c>
      <c r="R43" s="156"/>
      <c r="S43" s="49"/>
      <c r="T43" s="167"/>
      <c r="U43" s="35">
        <v>45</v>
      </c>
      <c r="V43" s="48"/>
      <c r="W43" s="35"/>
      <c r="X43" s="156"/>
      <c r="Y43" s="35"/>
      <c r="Z43" s="48">
        <v>2</v>
      </c>
      <c r="AA43" s="187"/>
      <c r="AB43" s="81">
        <v>0</v>
      </c>
      <c r="AC43" s="29">
        <v>0</v>
      </c>
      <c r="AD43" s="81">
        <v>6</v>
      </c>
      <c r="AE43" s="29">
        <v>1</v>
      </c>
      <c r="AF43" s="5"/>
      <c r="AG43" s="5"/>
    </row>
    <row r="44" spans="1:50" ht="15" x14ac:dyDescent="0.25">
      <c r="A44" s="29" t="s">
        <v>46</v>
      </c>
      <c r="B44" s="81"/>
      <c r="C44" s="167"/>
      <c r="D44" s="156"/>
      <c r="E44" s="49">
        <v>8</v>
      </c>
      <c r="F44" s="156"/>
      <c r="G44" s="49">
        <v>11</v>
      </c>
      <c r="H44" s="88"/>
      <c r="I44" s="49">
        <v>4</v>
      </c>
      <c r="J44" s="101"/>
      <c r="K44" s="4"/>
      <c r="L44" s="158"/>
      <c r="M44" s="3">
        <v>1</v>
      </c>
      <c r="N44" s="48"/>
      <c r="O44" s="49">
        <v>1</v>
      </c>
      <c r="P44" s="167"/>
      <c r="Q44" s="49"/>
      <c r="R44" s="156"/>
      <c r="S44" s="49"/>
      <c r="T44" s="167"/>
      <c r="U44" s="49">
        <v>2</v>
      </c>
      <c r="V44" s="48"/>
      <c r="W44" s="35"/>
      <c r="X44" s="156"/>
      <c r="Y44" s="35"/>
      <c r="Z44" s="48"/>
      <c r="AA44" s="187"/>
      <c r="AB44" s="81"/>
      <c r="AC44" s="29">
        <v>0</v>
      </c>
      <c r="AD44" s="81"/>
      <c r="AE44" s="29"/>
      <c r="AF44" s="5"/>
      <c r="AG44" s="5"/>
    </row>
    <row r="45" spans="1:50" ht="15.6" thickBot="1" x14ac:dyDescent="0.3">
      <c r="A45" s="50" t="s">
        <v>30</v>
      </c>
      <c r="B45" s="9"/>
      <c r="C45" s="154"/>
      <c r="D45" s="153"/>
      <c r="E45" s="12">
        <v>0</v>
      </c>
      <c r="F45" s="153"/>
      <c r="G45" s="12">
        <v>2</v>
      </c>
      <c r="H45" s="16"/>
      <c r="I45" s="12">
        <v>0</v>
      </c>
      <c r="J45" s="155"/>
      <c r="K45" s="12"/>
      <c r="L45" s="153"/>
      <c r="M45" s="16"/>
      <c r="N45" s="153"/>
      <c r="O45" s="12"/>
      <c r="P45" s="155"/>
      <c r="Q45" s="12"/>
      <c r="R45" s="153"/>
      <c r="S45" s="12"/>
      <c r="T45" s="155"/>
      <c r="U45" s="11"/>
      <c r="V45" s="9"/>
      <c r="W45" s="16"/>
      <c r="X45" s="153"/>
      <c r="Y45" s="16"/>
      <c r="Z45" s="9">
        <v>2</v>
      </c>
      <c r="AA45" s="185"/>
      <c r="AB45" s="106">
        <v>5</v>
      </c>
      <c r="AC45" s="50">
        <v>0</v>
      </c>
      <c r="AD45" s="106"/>
      <c r="AE45" s="50"/>
      <c r="AF45" s="5"/>
      <c r="AG45" s="5"/>
    </row>
    <row r="46" spans="1:50" ht="15.6" thickBot="1" x14ac:dyDescent="0.3">
      <c r="A46" s="114" t="s">
        <v>32</v>
      </c>
      <c r="B46" s="99"/>
      <c r="C46" s="115"/>
      <c r="D46" s="116"/>
      <c r="E46" s="148">
        <v>10</v>
      </c>
      <c r="F46" s="117"/>
      <c r="G46" s="149">
        <v>8</v>
      </c>
      <c r="H46" s="118"/>
      <c r="I46" s="149">
        <v>9</v>
      </c>
      <c r="J46" s="119"/>
      <c r="K46" s="150"/>
      <c r="L46" s="120"/>
      <c r="M46" s="151">
        <v>10</v>
      </c>
      <c r="N46" s="119"/>
      <c r="O46" s="150">
        <v>9</v>
      </c>
      <c r="P46" s="120"/>
      <c r="Q46" s="121"/>
      <c r="R46" s="119"/>
      <c r="S46" s="121">
        <v>10</v>
      </c>
      <c r="T46" s="99"/>
      <c r="U46" s="75">
        <v>7.5</v>
      </c>
      <c r="V46" s="120"/>
      <c r="W46" s="121"/>
      <c r="X46" s="119"/>
      <c r="Y46" s="121"/>
      <c r="Z46" s="119">
        <v>10</v>
      </c>
      <c r="AA46" s="195"/>
      <c r="AB46" s="120"/>
      <c r="AC46" s="122"/>
      <c r="AD46" s="120"/>
      <c r="AE46" s="122"/>
      <c r="AF46" s="151"/>
      <c r="AG46" s="5"/>
    </row>
    <row r="47" spans="1:50" ht="15" x14ac:dyDescent="0.25">
      <c r="A47" s="21" t="s">
        <v>31</v>
      </c>
      <c r="B47" s="315"/>
      <c r="C47" s="316"/>
      <c r="D47" s="315" t="s">
        <v>60</v>
      </c>
      <c r="E47" s="316"/>
      <c r="F47" s="313" t="s">
        <v>66</v>
      </c>
      <c r="G47" s="314"/>
      <c r="H47" s="315" t="s">
        <v>76</v>
      </c>
      <c r="I47" s="316"/>
      <c r="J47" s="315"/>
      <c r="K47" s="329"/>
      <c r="L47" s="315" t="s">
        <v>76</v>
      </c>
      <c r="M47" s="316"/>
      <c r="N47" s="315" t="s">
        <v>78</v>
      </c>
      <c r="O47" s="316"/>
      <c r="P47" s="329"/>
      <c r="Q47" s="316"/>
      <c r="R47" s="313" t="s">
        <v>66</v>
      </c>
      <c r="S47" s="314"/>
      <c r="T47" s="315" t="s">
        <v>73</v>
      </c>
      <c r="U47" s="317"/>
      <c r="V47" s="315"/>
      <c r="W47" s="316"/>
      <c r="X47" s="315"/>
      <c r="Y47" s="329"/>
      <c r="Z47" s="6" t="s">
        <v>73</v>
      </c>
      <c r="AA47" s="184"/>
      <c r="AB47" s="181"/>
      <c r="AC47" s="21"/>
      <c r="AD47" s="181"/>
      <c r="AE47" s="21"/>
      <c r="AF47" s="5"/>
      <c r="AG47" s="5"/>
    </row>
    <row r="48" spans="1:50" ht="15" x14ac:dyDescent="0.25">
      <c r="A48" s="29" t="s">
        <v>31</v>
      </c>
      <c r="B48" s="313"/>
      <c r="C48" s="314"/>
      <c r="D48" s="313" t="s">
        <v>66</v>
      </c>
      <c r="E48" s="314"/>
      <c r="F48" s="351" t="s">
        <v>64</v>
      </c>
      <c r="G48" s="352"/>
      <c r="H48" s="313" t="s">
        <v>66</v>
      </c>
      <c r="I48" s="314"/>
      <c r="J48" s="313"/>
      <c r="K48" s="318"/>
      <c r="L48" s="351" t="s">
        <v>66</v>
      </c>
      <c r="M48" s="352"/>
      <c r="N48" s="313" t="s">
        <v>66</v>
      </c>
      <c r="O48" s="314"/>
      <c r="P48" s="318"/>
      <c r="Q48" s="314"/>
      <c r="R48" s="311" t="s">
        <v>73</v>
      </c>
      <c r="S48" s="312"/>
      <c r="T48" s="313" t="s">
        <v>66</v>
      </c>
      <c r="U48" s="314"/>
      <c r="V48" s="313"/>
      <c r="W48" s="314"/>
      <c r="X48" s="313"/>
      <c r="Y48" s="318"/>
      <c r="Z48" s="48" t="s">
        <v>59</v>
      </c>
      <c r="AA48" s="187"/>
      <c r="AB48" s="81"/>
      <c r="AC48" s="29"/>
      <c r="AD48" s="81"/>
      <c r="AE48" s="29"/>
      <c r="AF48" s="5"/>
      <c r="AG48" s="5"/>
    </row>
    <row r="49" spans="1:50" ht="15.6" thickBot="1" x14ac:dyDescent="0.3">
      <c r="A49" s="50" t="s">
        <v>31</v>
      </c>
      <c r="B49" s="308"/>
      <c r="C49" s="309"/>
      <c r="D49" s="308"/>
      <c r="E49" s="309"/>
      <c r="F49" s="308" t="s">
        <v>73</v>
      </c>
      <c r="G49" s="309"/>
      <c r="H49" s="364" t="s">
        <v>65</v>
      </c>
      <c r="I49" s="365"/>
      <c r="J49" s="308"/>
      <c r="K49" s="319"/>
      <c r="L49" s="308" t="s">
        <v>73</v>
      </c>
      <c r="M49" s="309"/>
      <c r="N49" s="308" t="s">
        <v>72</v>
      </c>
      <c r="O49" s="309"/>
      <c r="P49" s="319"/>
      <c r="Q49" s="309"/>
      <c r="R49" s="308" t="s">
        <v>79</v>
      </c>
      <c r="S49" s="309"/>
      <c r="T49" s="308" t="s">
        <v>76</v>
      </c>
      <c r="U49" s="309"/>
      <c r="V49" s="308"/>
      <c r="W49" s="309"/>
      <c r="X49" s="308"/>
      <c r="Y49" s="319"/>
      <c r="Z49" s="9"/>
      <c r="AA49" s="185"/>
      <c r="AB49" s="106"/>
      <c r="AC49" s="50"/>
      <c r="AD49" s="106"/>
      <c r="AE49" s="50"/>
      <c r="AF49" s="5"/>
      <c r="AG49" s="5"/>
    </row>
    <row r="50" spans="1:50" ht="15" x14ac:dyDescent="0.25">
      <c r="L50" s="310" t="s">
        <v>77</v>
      </c>
      <c r="M50" s="310"/>
      <c r="Q50" s="245"/>
      <c r="S50" s="76"/>
      <c r="X50" s="310"/>
      <c r="Y50" s="310"/>
    </row>
    <row r="51" spans="1:50" ht="15" x14ac:dyDescent="0.25">
      <c r="A51" s="5" t="s">
        <v>92</v>
      </c>
      <c r="E51" s="246"/>
      <c r="F51" s="246"/>
      <c r="G51" s="246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</row>
    <row r="52" spans="1:50" s="247" customFormat="1" ht="15.6" thickBot="1" x14ac:dyDescent="0.3">
      <c r="A52" s="248" t="s">
        <v>93</v>
      </c>
      <c r="B52" s="249"/>
      <c r="Z52" s="248"/>
      <c r="AA52" s="248"/>
      <c r="AB52" s="248"/>
      <c r="AC52" s="248"/>
      <c r="AD52" s="248"/>
      <c r="AE52" s="248"/>
      <c r="AF52" s="248"/>
      <c r="AG52" s="248"/>
    </row>
    <row r="53" spans="1:50" s="247" customFormat="1" ht="15" x14ac:dyDescent="0.25">
      <c r="A53" s="361" t="s">
        <v>95</v>
      </c>
      <c r="B53" s="362"/>
      <c r="C53" s="362"/>
      <c r="D53" s="362"/>
      <c r="E53" s="362"/>
      <c r="F53" s="362"/>
      <c r="G53" s="362"/>
      <c r="H53" s="363"/>
      <c r="Z53" s="248"/>
      <c r="AA53" s="248"/>
      <c r="AB53" s="248"/>
      <c r="AC53" s="248"/>
      <c r="AD53" s="248"/>
      <c r="AE53" s="248"/>
      <c r="AF53" s="248"/>
      <c r="AG53" s="248"/>
    </row>
    <row r="54" spans="1:50" s="247" customFormat="1" ht="15" x14ac:dyDescent="0.25">
      <c r="A54" s="355" t="s">
        <v>96</v>
      </c>
      <c r="B54" s="356"/>
      <c r="C54" s="356"/>
      <c r="D54" s="356"/>
      <c r="E54" s="356"/>
      <c r="F54" s="356"/>
      <c r="G54" s="356"/>
      <c r="H54" s="357"/>
      <c r="Z54" s="248"/>
      <c r="AA54" s="248"/>
      <c r="AB54" s="248"/>
      <c r="AC54" s="248"/>
      <c r="AD54" s="248"/>
      <c r="AE54" s="248"/>
      <c r="AF54" s="248"/>
      <c r="AG54" s="248"/>
    </row>
    <row r="55" spans="1:50" s="247" customFormat="1" ht="15" x14ac:dyDescent="0.25">
      <c r="A55" s="355" t="s">
        <v>97</v>
      </c>
      <c r="B55" s="356"/>
      <c r="C55" s="356"/>
      <c r="D55" s="356"/>
      <c r="E55" s="356"/>
      <c r="F55" s="356"/>
      <c r="G55" s="356"/>
      <c r="H55" s="357"/>
      <c r="Z55" s="248"/>
      <c r="AA55" s="248"/>
      <c r="AB55" s="248"/>
      <c r="AC55" s="248"/>
      <c r="AD55" s="248"/>
      <c r="AE55" s="248"/>
      <c r="AF55" s="248"/>
      <c r="AG55" s="248"/>
    </row>
    <row r="56" spans="1:50" s="247" customFormat="1" ht="15" x14ac:dyDescent="0.25">
      <c r="A56" s="355" t="s">
        <v>98</v>
      </c>
      <c r="B56" s="356"/>
      <c r="C56" s="356"/>
      <c r="D56" s="356"/>
      <c r="E56" s="356"/>
      <c r="F56" s="356"/>
      <c r="G56" s="356"/>
      <c r="H56" s="357"/>
      <c r="Z56" s="248"/>
      <c r="AA56" s="248"/>
      <c r="AB56" s="248"/>
      <c r="AC56" s="248"/>
      <c r="AD56" s="248"/>
      <c r="AE56" s="248"/>
      <c r="AF56" s="248"/>
      <c r="AG56" s="248"/>
    </row>
    <row r="57" spans="1:50" s="247" customFormat="1" ht="15" x14ac:dyDescent="0.25">
      <c r="A57" s="355" t="s">
        <v>99</v>
      </c>
      <c r="B57" s="356"/>
      <c r="C57" s="356"/>
      <c r="D57" s="356"/>
      <c r="E57" s="356"/>
      <c r="F57" s="356"/>
      <c r="G57" s="356"/>
      <c r="H57" s="357"/>
      <c r="Z57" s="248"/>
      <c r="AA57" s="248"/>
      <c r="AB57" s="248"/>
      <c r="AC57" s="248"/>
      <c r="AD57" s="248"/>
      <c r="AE57" s="248"/>
      <c r="AF57" s="248"/>
      <c r="AG57" s="248"/>
    </row>
    <row r="58" spans="1:50" s="247" customFormat="1" ht="15" x14ac:dyDescent="0.25">
      <c r="A58" s="355" t="s">
        <v>100</v>
      </c>
      <c r="B58" s="356"/>
      <c r="C58" s="356"/>
      <c r="D58" s="356"/>
      <c r="E58" s="356"/>
      <c r="F58" s="356"/>
      <c r="G58" s="356"/>
      <c r="H58" s="357"/>
      <c r="Z58" s="248"/>
      <c r="AA58" s="248"/>
      <c r="AB58" s="248"/>
      <c r="AC58" s="248"/>
      <c r="AD58" s="248"/>
      <c r="AE58" s="248"/>
      <c r="AF58" s="248"/>
      <c r="AG58" s="248"/>
    </row>
    <row r="59" spans="1:50" s="247" customFormat="1" ht="15" x14ac:dyDescent="0.25">
      <c r="A59" s="355" t="s">
        <v>101</v>
      </c>
      <c r="B59" s="356"/>
      <c r="C59" s="356"/>
      <c r="D59" s="356"/>
      <c r="E59" s="356"/>
      <c r="F59" s="356"/>
      <c r="G59" s="356"/>
      <c r="H59" s="357"/>
      <c r="Z59" s="248"/>
      <c r="AA59" s="248"/>
      <c r="AB59" s="248"/>
      <c r="AC59" s="248"/>
      <c r="AD59" s="248"/>
      <c r="AE59" s="248"/>
      <c r="AF59" s="248"/>
      <c r="AG59" s="248"/>
    </row>
    <row r="60" spans="1:50" s="247" customFormat="1" ht="15.6" thickBot="1" x14ac:dyDescent="0.3">
      <c r="A60" s="358"/>
      <c r="B60" s="359"/>
      <c r="C60" s="359"/>
      <c r="D60" s="359"/>
      <c r="E60" s="359"/>
      <c r="F60" s="359"/>
      <c r="G60" s="359"/>
      <c r="H60" s="360"/>
      <c r="Z60" s="248"/>
      <c r="AA60" s="248"/>
      <c r="AB60" s="248"/>
      <c r="AC60" s="248"/>
      <c r="AD60" s="248"/>
      <c r="AE60" s="248"/>
      <c r="AF60" s="248"/>
      <c r="AG60" s="248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</row>
  </sheetData>
  <mergeCells count="107">
    <mergeCell ref="L50:M50"/>
    <mergeCell ref="H37:I37"/>
    <mergeCell ref="Z40:AA40"/>
    <mergeCell ref="Z38:AA38"/>
    <mergeCell ref="Z39:AA39"/>
    <mergeCell ref="A59:H59"/>
    <mergeCell ref="A60:H60"/>
    <mergeCell ref="A53:H53"/>
    <mergeCell ref="A54:H54"/>
    <mergeCell ref="A55:H55"/>
    <mergeCell ref="A56:H56"/>
    <mergeCell ref="A57:H57"/>
    <mergeCell ref="A58:H58"/>
    <mergeCell ref="H49:I49"/>
    <mergeCell ref="T49:U49"/>
    <mergeCell ref="N49:O49"/>
    <mergeCell ref="J49:K49"/>
    <mergeCell ref="J40:K40"/>
    <mergeCell ref="H48:I48"/>
    <mergeCell ref="V48:W48"/>
    <mergeCell ref="L48:M48"/>
    <mergeCell ref="R49:S49"/>
    <mergeCell ref="V47:W47"/>
    <mergeCell ref="H40:I40"/>
    <mergeCell ref="H39:I39"/>
    <mergeCell ref="T2:U2"/>
    <mergeCell ref="J2:K2"/>
    <mergeCell ref="L2:M2"/>
    <mergeCell ref="B2:C2"/>
    <mergeCell ref="D2:E2"/>
    <mergeCell ref="F2:G2"/>
    <mergeCell ref="B49:C49"/>
    <mergeCell ref="B48:C48"/>
    <mergeCell ref="B47:C47"/>
    <mergeCell ref="D49:E49"/>
    <mergeCell ref="F49:G49"/>
    <mergeCell ref="D38:E38"/>
    <mergeCell ref="D37:E37"/>
    <mergeCell ref="F37:G37"/>
    <mergeCell ref="D40:E40"/>
    <mergeCell ref="D47:E47"/>
    <mergeCell ref="D39:E39"/>
    <mergeCell ref="F39:G39"/>
    <mergeCell ref="F38:G38"/>
    <mergeCell ref="D48:E48"/>
    <mergeCell ref="F48:G48"/>
    <mergeCell ref="F40:G40"/>
    <mergeCell ref="H47:I47"/>
    <mergeCell ref="J48:K48"/>
    <mergeCell ref="N2:O2"/>
    <mergeCell ref="P2:Q2"/>
    <mergeCell ref="P37:Q37"/>
    <mergeCell ref="P40:Q40"/>
    <mergeCell ref="L37:M37"/>
    <mergeCell ref="L40:M40"/>
    <mergeCell ref="J38:K38"/>
    <mergeCell ref="J39:K39"/>
    <mergeCell ref="L38:M38"/>
    <mergeCell ref="N39:O39"/>
    <mergeCell ref="R37:S37"/>
    <mergeCell ref="L1:M1"/>
    <mergeCell ref="X47:Y47"/>
    <mergeCell ref="X2:Y2"/>
    <mergeCell ref="F47:G47"/>
    <mergeCell ref="H38:I38"/>
    <mergeCell ref="J37:K37"/>
    <mergeCell ref="V2:W2"/>
    <mergeCell ref="V40:W40"/>
    <mergeCell ref="P47:Q47"/>
    <mergeCell ref="N40:O40"/>
    <mergeCell ref="V38:W38"/>
    <mergeCell ref="X40:Y40"/>
    <mergeCell ref="X39:Y39"/>
    <mergeCell ref="X38:Y38"/>
    <mergeCell ref="V39:W39"/>
    <mergeCell ref="J47:K47"/>
    <mergeCell ref="L47:M47"/>
    <mergeCell ref="T37:U37"/>
    <mergeCell ref="N37:O37"/>
    <mergeCell ref="N38:O38"/>
    <mergeCell ref="X37:Y37"/>
    <mergeCell ref="T39:U39"/>
    <mergeCell ref="H2:I2"/>
    <mergeCell ref="Z37:AA37"/>
    <mergeCell ref="R2:S2"/>
    <mergeCell ref="V37:W37"/>
    <mergeCell ref="L39:M39"/>
    <mergeCell ref="L49:M49"/>
    <mergeCell ref="X50:Y50"/>
    <mergeCell ref="R48:S48"/>
    <mergeCell ref="R47:S47"/>
    <mergeCell ref="N47:O47"/>
    <mergeCell ref="N48:O48"/>
    <mergeCell ref="T47:U47"/>
    <mergeCell ref="P48:Q48"/>
    <mergeCell ref="V49:W49"/>
    <mergeCell ref="P39:Q39"/>
    <mergeCell ref="P49:Q49"/>
    <mergeCell ref="X49:Y49"/>
    <mergeCell ref="X48:Y48"/>
    <mergeCell ref="P38:Q38"/>
    <mergeCell ref="T40:U40"/>
    <mergeCell ref="T48:U48"/>
    <mergeCell ref="R40:S40"/>
    <mergeCell ref="R39:S39"/>
    <mergeCell ref="T38:U38"/>
    <mergeCell ref="R38:S38"/>
  </mergeCells>
  <phoneticPr fontId="3" type="noConversion"/>
  <pageMargins left="0.75" right="0.75" top="1" bottom="1" header="0.5" footer="0.5"/>
  <pageSetup scale="47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D1" sqref="D1:D1048576"/>
    </sheetView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אפריל</vt:lpstr>
      <vt:lpstr>Sheet2</vt:lpstr>
      <vt:lpstr>Sheet3</vt:lpstr>
      <vt:lpstr>אפריל!OLE_LINK2</vt:lpstr>
    </vt:vector>
  </TitlesOfParts>
  <Company>Ecostream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Gidi Sagi</dc:creator>
  <cp:lastModifiedBy>user</cp:lastModifiedBy>
  <cp:lastPrinted>2012-08-21T09:25:09Z</cp:lastPrinted>
  <dcterms:created xsi:type="dcterms:W3CDTF">2007-05-22T06:38:59Z</dcterms:created>
  <dcterms:modified xsi:type="dcterms:W3CDTF">2019-01-05T08:26:15Z</dcterms:modified>
</cp:coreProperties>
</file>